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05" activeTab="1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_bookmark_1">'Доходы'!#REF!</definedName>
    <definedName name="__bookmark_2">'Доходы'!$A$1:$F$171</definedName>
    <definedName name="__bookmark_4">'Расходы'!#REF!</definedName>
    <definedName name="__bookmark_5">'Источники'!$A$1:$E$20</definedName>
    <definedName name="__bookmark_6">'Источники'!$A$21:$E$27</definedName>
    <definedName name="_xlnm.Print_Titles" localSheetId="0">'Доходы'!$1:$4</definedName>
    <definedName name="_xlnm.Print_Titles" localSheetId="2">'Источники'!$1:$4</definedName>
  </definedNames>
  <calcPr fullCalcOnLoad="1"/>
</workbook>
</file>

<file path=xl/sharedStrings.xml><?xml version="1.0" encoding="utf-8"?>
<sst xmlns="http://schemas.openxmlformats.org/spreadsheetml/2006/main" count="1125" uniqueCount="485">
  <si>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</si>
  <si>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</si>
  <si>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</si>
  <si>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</si>
  <si>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</si>
  <si>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</si>
  <si>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</si>
  <si>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</si>
  <si>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</si>
  <si>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</si>
  <si>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</si>
  <si>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r>
      <t xml:space="preserve">Доходы бюджета - ВСЕГО: </t>
    </r>
    <r>
      <rPr>
        <sz val="8"/>
        <color indexed="8"/>
        <rFont val="Arial"/>
        <family val="2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</si>
  <si>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</si>
  <si>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</si>
  <si>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</si>
  <si>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</si>
  <si>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</si>
  <si>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</si>
  <si>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</si>
  <si>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</si>
  <si>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</si>
  <si>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</si>
  <si>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</si>
  <si>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</si>
  <si>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</si>
  <si>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</si>
  <si>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</si>
  <si>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</si>
  <si>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</si>
  <si>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</si>
  <si>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</si>
  <si>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</si>
  <si>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</si>
  <si>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</si>
  <si>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</si>
  <si>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</si>
  <si>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</si>
  <si>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</si>
  <si>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</si>
  <si>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</si>
  <si>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</si>
  <si>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</si>
  <si>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</si>
  <si>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</si>
  <si>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</si>
  <si>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</si>
  <si>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</si>
  <si>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</si>
  <si>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</si>
  <si>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</si>
  <si>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</si>
  <si>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</si>
  <si>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</si>
  <si>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</si>
  <si>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</si>
  <si>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</si>
  <si>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</si>
  <si>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</si>
  <si>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</si>
  <si>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</si>
  <si>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</si>
  <si>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</si>
  <si>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</si>
  <si>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</si>
  <si>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</si>
  <si>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</si>
  <si>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</si>
  <si>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</si>
  <si>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905 11105013100000120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</si>
  <si>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</si>
  <si>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</si>
  <si>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</si>
  <si>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905 11105025050000120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</si>
  <si>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</si>
  <si>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</si>
  <si>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</si>
  <si>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</si>
  <si>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</si>
  <si>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</si>
  <si>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</si>
  <si>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</si>
  <si>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</si>
  <si>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905 11105313100000120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</si>
  <si>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</si>
  <si>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</si>
  <si>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</si>
  <si>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</si>
  <si>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</si>
  <si>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</si>
  <si>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</si>
  <si>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</si>
  <si>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</si>
  <si>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</si>
  <si>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</si>
  <si>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547 11109045050000120</t>
  </si>
  <si>
    <t>905 11109045050000120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</si>
  <si>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</si>
  <si>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</si>
  <si>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</si>
  <si>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</si>
  <si>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</si>
  <si>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</si>
  <si>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передвижными объектами</t>
  </si>
  <si>
    <t>048 11201020010000120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</si>
  <si>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</si>
  <si>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</si>
  <si>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</si>
  <si>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</si>
  <si>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</si>
  <si>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</si>
  <si>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</si>
  <si>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</si>
  <si>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</si>
  <si>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</si>
  <si>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</si>
  <si>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</si>
  <si>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</si>
  <si>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547 11301995050000130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</si>
  <si>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</si>
  <si>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</si>
  <si>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</si>
  <si>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</si>
  <si>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</si>
  <si>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</si>
  <si>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</si>
  <si>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</si>
  <si>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</si>
  <si>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</si>
  <si>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</si>
  <si>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</si>
  <si>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</si>
  <si>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905 11406013100000430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</si>
  <si>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</si>
  <si>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</si>
  <si>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</si>
  <si>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905 11406025050000430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</si>
  <si>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</si>
  <si>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</si>
  <si>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</si>
  <si>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</si>
  <si>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</si>
  <si>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547 11502050050000140</t>
  </si>
  <si>
    <t>921 11502050050000140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</si>
  <si>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</si>
  <si>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</si>
  <si>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</si>
  <si>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</si>
  <si>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</si>
  <si>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</si>
  <si>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</si>
  <si>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</si>
  <si>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</si>
  <si>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</si>
  <si>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</si>
  <si>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</si>
  <si>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</si>
  <si>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</si>
  <si>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</si>
  <si>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</si>
  <si>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 недрах</t>
  </si>
  <si>
    <t>048 11625010010000140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</si>
  <si>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</si>
  <si>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720 11625030010000140</t>
  </si>
  <si>
    <t>Денежные взыскания (штрафы) за нарушение законодательства в области охраны окружающей среды</t>
  </si>
  <si>
    <t>048 11625050010000140</t>
  </si>
  <si>
    <t>Денежные взыскания (штрафы) за нарушение земельного законодательства</t>
  </si>
  <si>
    <t>048 11625060010000140</t>
  </si>
  <si>
    <t>321 11625060010000140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</si>
  <si>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</si>
  <si>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188 11628000010000140</t>
  </si>
  <si>
    <t>Денежные взыскания (штрафы) за правонарушения в области дорожного движения</t>
  </si>
  <si>
    <t>000 11630000010000140</t>
  </si>
  <si>
    <t>Прочие денежные взыскания (штрафы) за правонарушения в области дорожного движения</t>
  </si>
  <si>
    <t>188 11630030010000140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</si>
  <si>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</si>
  <si>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</si>
  <si>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</si>
  <si>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161 11633050050000140</t>
  </si>
  <si>
    <t>718 11633050050000140</t>
  </si>
  <si>
    <t>Суммы по искам о возмещении вреда, причиненного окружающей среде</t>
  </si>
  <si>
    <t>000 11635000000000140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</si>
  <si>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</si>
  <si>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048 11635030050000140</t>
  </si>
  <si>
    <t>Денежные взыскания (штрафы) за нарушение законодательства Российской Федерации об электроэнергетике</t>
  </si>
  <si>
    <t>161 11641000010000140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</si>
  <si>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</si>
  <si>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182 11643000010000140</t>
  </si>
  <si>
    <t>188 11643000010000140</t>
  </si>
  <si>
    <t>192 11643000010000140</t>
  </si>
  <si>
    <t>318 11643000010000140</t>
  </si>
  <si>
    <t>321 11643000010000140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</si>
  <si>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</si>
  <si>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</si>
  <si>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</si>
  <si>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076 11690050050000140</t>
  </si>
  <si>
    <t>081 11690050050000140</t>
  </si>
  <si>
    <t>106 11690050050000140</t>
  </si>
  <si>
    <t>182 11690050050000140</t>
  </si>
  <si>
    <t>188 11690050050000140</t>
  </si>
  <si>
    <t>192 11690050050000140</t>
  </si>
  <si>
    <t>415 11690050050000140</t>
  </si>
  <si>
    <t>547 11690050050000140</t>
  </si>
  <si>
    <t>707 11690050050000140</t>
  </si>
  <si>
    <t>725 11690050050000140</t>
  </si>
  <si>
    <t>730 11690050050000140</t>
  </si>
  <si>
    <t>731 11690050050000140</t>
  </si>
  <si>
    <t>732 11690050050000140</t>
  </si>
  <si>
    <t>905 11690050050000140</t>
  </si>
  <si>
    <t>921 11690050050000140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</si>
  <si>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</si>
  <si>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</si>
  <si>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</si>
  <si>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</si>
  <si>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</si>
  <si>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905 11701050050000180</t>
  </si>
  <si>
    <t>921 11701050050000180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</si>
  <si>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</si>
  <si>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</si>
  <si>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</si>
  <si>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547 11705050050000180</t>
  </si>
  <si>
    <t>705 11705050050000180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</si>
  <si>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</si>
  <si>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</si>
  <si>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</si>
  <si>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</si>
  <si>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</si>
  <si>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</si>
  <si>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</si>
  <si>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</si>
  <si>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муниципальных районов на выравнивание бюджетной обеспеченности</t>
  </si>
  <si>
    <t>921 20215001050000151</t>
  </si>
  <si>
    <t>Прочие дотации</t>
  </si>
  <si>
    <t>000 20219999000000151</t>
  </si>
  <si>
    <t>Прочие дотации бюджетам муниципальных районов</t>
  </si>
  <si>
    <t>921 20219999050000151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</si>
  <si>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</si>
  <si>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</si>
  <si>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</si>
  <si>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</si>
  <si>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муниципальных районов на реализацию федеральных целевых программ</t>
  </si>
  <si>
    <t>905 20220051050000151</t>
  </si>
  <si>
    <t>Прочие субсидии</t>
  </si>
  <si>
    <t>000 20229999000000151</t>
  </si>
  <si>
    <t>Прочие субсидии бюджетам муниципальных районов</t>
  </si>
  <si>
    <t>547 20229999050000151</t>
  </si>
  <si>
    <t>905 20229999050000151</t>
  </si>
  <si>
    <t>921 20229999050000151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</si>
  <si>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</si>
  <si>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</si>
  <si>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</si>
  <si>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</si>
  <si>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муниципальных районов на выполнение передаваемых полномочий субъектов Российской Федерации</t>
  </si>
  <si>
    <t>547 20230024050000151</t>
  </si>
  <si>
    <t>905 20230024050000151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</si>
  <si>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</si>
  <si>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</si>
  <si>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</si>
  <si>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547 20230027050000151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</si>
  <si>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</si>
  <si>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000 20235038000000151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</si>
  <si>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</si>
  <si>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547 20235038050000151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</si>
  <si>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</si>
  <si>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000 20235047000000151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</si>
  <si>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</si>
  <si>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547 20235047050000151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</si>
  <si>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</si>
  <si>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000 20235055000000151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</si>
  <si>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</si>
  <si>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547 20235055050000151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</si>
  <si>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</si>
  <si>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</si>
  <si>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</si>
  <si>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905 20235082050000151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</si>
  <si>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</si>
  <si>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</si>
  <si>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</si>
  <si>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905 20235134050000151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</si>
  <si>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</si>
  <si>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000 20235135000000151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</si>
  <si>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</si>
  <si>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905 20235135050000151</t>
  </si>
  <si>
    <t>Прочие субвенции</t>
  </si>
  <si>
    <t>000 20239999000000151</t>
  </si>
  <si>
    <t>Прочие субвенции бюджетам муниципальных районов</t>
  </si>
  <si>
    <t>547 20239999050000151</t>
  </si>
  <si>
    <t>905 20239999050000151</t>
  </si>
  <si>
    <t>921 20239999050000151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</si>
  <si>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</si>
  <si>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</si>
  <si>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</si>
  <si>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</si>
  <si>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</si>
  <si>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547 20240014050000151</t>
  </si>
  <si>
    <t>905 20240014050000151</t>
  </si>
  <si>
    <t>921 20240014050000151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</si>
  <si>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</si>
  <si>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</si>
  <si>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</si>
  <si>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000 20705000050000180</t>
  </si>
  <si>
    <t>547 20705030050000180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</si>
  <si>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</si>
  <si>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</si>
  <si>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</si>
  <si>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</si>
  <si>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</si>
  <si>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547 21960010050000151</t>
  </si>
  <si>
    <t>905 21960010050000151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</si>
  <si>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</si>
  <si>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</si>
  <si>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</si>
  <si>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</si>
  <si>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</si>
  <si>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</si>
  <si>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</si>
  <si>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</si>
  <si>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</si>
  <si>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</si>
  <si>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</si>
  <si>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</si>
  <si>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</si>
  <si>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</si>
  <si>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</si>
  <si>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</si>
  <si>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</si>
  <si>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</si>
  <si>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</si>
  <si>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Субсидии автономным учреждениям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</si>
  <si>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</si>
  <si>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</si>
  <si>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</si>
  <si>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</si>
  <si>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Общее образование</t>
  </si>
  <si>
    <t>Дополнительное образование детей</t>
  </si>
  <si>
    <t>Субсидии бюджетным учреждениям</t>
  </si>
  <si>
    <t>Молодежная политика</t>
  </si>
  <si>
    <t>Премии и гранты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</si>
  <si>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</si>
  <si>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</si>
  <si>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</si>
  <si>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</si>
  <si>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2014-2019 годы</t>
  </si>
  <si>
    <t>Социальное обеспечение населения</t>
  </si>
  <si>
    <t>Публичные нормативные социальные выплаты гражданам</t>
  </si>
  <si>
    <t>Социальное обслуживание населения</t>
  </si>
  <si>
    <t>Непрограммные направления расходов бюджета района в сфере социальной политики</t>
  </si>
  <si>
    <t>Социальные выплаты гражданам, кроме публичных нормативных социальных выплат</t>
  </si>
  <si>
    <t>Охрана семьи и детства</t>
  </si>
  <si>
    <t>Бюджетные инвестиции</t>
  </si>
  <si>
    <t>Физическая культура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</si>
  <si>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</si>
  <si>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</si>
  <si>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</si>
  <si>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</si>
  <si>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>Код источника финансирования дефицита бюджета по бюджетной классификации</t>
  </si>
  <si>
    <r>
      <t xml:space="preserve">Источники финансирования дефицита бюджета - ВСЕГО </t>
    </r>
    <r>
      <rPr>
        <sz val="8"/>
        <color indexed="8"/>
        <rFont val="Arial"/>
        <family val="2"/>
      </rPr>
      <t xml:space="preserve">
В том числе:</t>
    </r>
  </si>
  <si>
    <r>
      <t xml:space="preserve">источники внутреннего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</si>
  <si>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r>
      <t xml:space="preserve">источники внешнего финансирования бюджета </t>
    </r>
    <r>
      <rPr>
        <sz val="8"/>
        <color indexed="8"/>
        <rFont val="Arial"/>
        <family val="2"/>
      </rPr>
      <t xml:space="preserve">
Из них:</t>
    </r>
  </si>
  <si>
    <t>Изменение остатков средств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</si>
  <si>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</si>
  <si>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</si>
  <si>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</si>
  <si>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</si>
  <si>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</si>
  <si>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</si>
  <si>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</si>
  <si>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</si>
  <si>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</si>
  <si>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</si>
  <si>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921 01050201050000510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</si>
  <si>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</si>
  <si>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</si>
  <si>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</si>
  <si>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</si>
  <si>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</si>
  <si>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</si>
  <si>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</si>
  <si>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921 01050201050000610</t>
  </si>
  <si>
    <t>Увеличение финансовых активов, являющихся иными источниками внутреннего финансирования дефицитов бюджетов</t>
  </si>
  <si>
    <t>000 01060000000000500</t>
  </si>
  <si>
    <t>Уменьшение финансовых активов, являющихся иными источниками внутреннего финансирования дефицитов бюджетов</t>
  </si>
  <si>
    <t>000 01060000000000600</t>
  </si>
  <si>
    <t xml:space="preserve">Доходы бюджета Кинель-Черкасского района по состоянию на 01.07.2017 </t>
  </si>
  <si>
    <t>% исполнения</t>
  </si>
  <si>
    <t xml:space="preserve"> Источники финансирования дефицита бюджета Кинель-Черкасского района на 01.07.2017</t>
  </si>
  <si>
    <t>Расходы бюджета Кинель-Черкасского района по состоянию на 01.07.2017 по ведомственной структуре расходов бюджета</t>
  </si>
  <si>
    <t>тыс. рублей</t>
  </si>
  <si>
    <t>Код главного распоря-дителя бюджетных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</si>
  <si>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</si>
  <si>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Рз,Пр</t>
  </si>
  <si>
    <t>ЦСР</t>
  </si>
  <si>
    <t>ВР</t>
  </si>
  <si>
    <t>Бюджетные ассигнования</t>
  </si>
  <si>
    <t>Исполнение</t>
  </si>
  <si>
    <t>Собрание представителей Кинель-Черкасского района</t>
  </si>
  <si>
    <t>01</t>
  </si>
  <si>
    <t>03</t>
  </si>
  <si>
    <t>Непрограммные направления расходов бюджета района</t>
  </si>
  <si>
    <t>99 0 00 00000</t>
  </si>
  <si>
    <t>99 1 00 00000</t>
  </si>
  <si>
    <t>06</t>
  </si>
  <si>
    <t>Администрация Кинель-Черкасского района</t>
  </si>
  <si>
    <t>02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</si>
  <si>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</si>
  <si>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</si>
  <si>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04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</si>
  <si>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</si>
  <si>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</si>
  <si>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2014-2019 годы</t>
  </si>
  <si>
    <t>04 0 00 00000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</si>
  <si>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</si>
  <si>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</si>
  <si>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2014-2019 годы</t>
  </si>
  <si>
    <t>07 0 00 00000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</si>
  <si>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2014-2019 годы</t>
  </si>
  <si>
    <t>08 0 00 00000</t>
  </si>
  <si>
    <t>Расходы на выплаты персоналу казенных учреждений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</si>
  <si>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2014-2019 годы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</si>
  <si>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</si>
  <si>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</si>
  <si>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</si>
  <si>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</si>
  <si>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</si>
  <si>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</si>
  <si>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</si>
  <si>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09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</si>
  <si>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2014-2019 годы</t>
  </si>
  <si>
    <t>31 0 00 00000</t>
  </si>
  <si>
    <t>Муниципальная программа «Профилактика терроризма и экстремизма на территории Кинель-Черкасского района Самарской области» на 2014-2019 годы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</si>
  <si>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</si>
  <si>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</si>
  <si>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</si>
  <si>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05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</si>
  <si>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</si>
  <si>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</si>
  <si>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2014-2020 годы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</si>
  <si>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</si>
  <si>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</si>
  <si>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</si>
  <si>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</si>
  <si>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</si>
  <si>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</si>
  <si>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</si>
  <si>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07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</si>
  <si>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</si>
  <si>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</si>
  <si>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Муниципальная программа «Развитие и досуг детей Кинель-Черкасского района Самарской области» на 2014-2019 годы</t>
  </si>
  <si>
    <t>74 0 00 00000</t>
  </si>
  <si>
    <t>10 0 00 00000</t>
  </si>
  <si>
    <t>99 2 00 00000</t>
  </si>
  <si>
    <t>Комитет по управлению имуществом Кинель-Черкасского района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</si>
  <si>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2014-2019 годы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</si>
  <si>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</si>
  <si>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</si>
  <si>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</si>
  <si>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</si>
  <si>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</si>
  <si>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«Формирование муниципального жилищного фонда» до 2020 года</t>
  </si>
  <si>
    <t>51 2 00 00000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</si>
  <si>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</si>
  <si>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</si>
  <si>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</si>
  <si>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«Сохранение и развитие культуры Кинель-Черкасского района Самарской области» на 2014-2019 годы</t>
  </si>
  <si>
    <t>81 0 00 00000</t>
  </si>
  <si>
    <t>Муниципальная программа «Молодежь Кинель-Черкасского района Самарской области» на 2014-2019 годы</t>
  </si>
  <si>
    <t>75 0 00 00000</t>
  </si>
  <si>
    <t>Муниципальная программа «Обеспечение пожарной безопасности образовательных учреждений Кинель-Черкасского района Самарской области» на 2016-2021 годы</t>
  </si>
  <si>
    <t>71 0 00 00000</t>
  </si>
  <si>
    <t>08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</si>
  <si>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</si>
  <si>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</si>
  <si>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Подпрограмма «Молодой семье-доступное жильё» до 2020 года</t>
  </si>
  <si>
    <t>51 1 00 00000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</si>
  <si>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</si>
  <si>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</si>
  <si>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74 0  00 00000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</si>
  <si>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2016-2021 годы</t>
  </si>
  <si>
    <t>11 0 00 00000</t>
  </si>
  <si>
    <t>Основное мероприятие "Организация и проведение различного уровня спортивных мероприятий, праздников, конкурсов, акций, фестивалей, игр, соревнований различного уровня"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</si>
  <si>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2014-2019 годы</t>
  </si>
  <si>
    <t>Управление финансов Кинель-Черкасского района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</si>
  <si>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2014-2019 годы</t>
  </si>
  <si>
    <t>06 0 00 00000</t>
  </si>
  <si>
    <t>ВСЕГО</t>
  </si>
  <si>
    <t>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</si>
</sst>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[$-FC19]d\ mmmm\ yyyy\ &quot;г.&quot;"/>
    <numFmt numFmtId="176" formatCode="&quot;&quot;###,##0.000"/>
    <numFmt numFmtId="177" formatCode="#,##0.0"/>
  </numFmts>
  <fonts count="48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3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177" fontId="0" fillId="0" borderId="0" xfId="0" applyNumberFormat="1" applyAlignment="1">
      <alignment/>
    </xf>
    <xf numFmtId="177" fontId="2" fillId="0" borderId="10" xfId="0" applyNumberFormat="1" applyFont="1" applyBorder="1" applyAlignment="1">
      <alignment horizontal="right" wrapText="1"/>
    </xf>
    <xf numFmtId="9" fontId="2" fillId="0" borderId="15" xfId="55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16" xfId="0" applyFont="1" applyBorder="1" applyAlignment="1">
      <alignment horizontal="right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vertical="center" wrapText="1"/>
    </xf>
    <xf numFmtId="177" fontId="45" fillId="0" borderId="17" xfId="0" applyNumberFormat="1" applyFont="1" applyBorder="1" applyAlignment="1">
      <alignment horizontal="right" vertical="center"/>
    </xf>
    <xf numFmtId="1" fontId="45" fillId="0" borderId="17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vertical="top" wrapText="1"/>
    </xf>
    <xf numFmtId="49" fontId="47" fillId="0" borderId="17" xfId="0" applyNumberFormat="1" applyFont="1" applyBorder="1" applyAlignment="1">
      <alignment horizontal="center" vertical="center"/>
    </xf>
    <xf numFmtId="177" fontId="47" fillId="0" borderId="17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vertical="top"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3;&#1086;&#1076;&#1099;%201%20&#1087;&#1086;&#1083;&#1091;&#1075;&#1086;&#1076;&#1080;&#1077;%202017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1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28125" style="0" customWidth="1"/>
    <col min="10" max="10" width="11.421875" style="0" customWidth="1"/>
  </cols>
  <sheetData>
    <row r="1" spans="1:6" ht="15" customHeight="1">
      <c r="A1" s="18" t="s">
        <v>382</v>
      </c>
      <c r="B1" s="19"/>
      <c r="C1" s="19"/>
      <c r="D1" s="19"/>
      <c r="E1" s="19"/>
      <c r="F1" s="19"/>
    </row>
    <row r="2" spans="1:6" ht="12.75">
      <c r="A2" s="3"/>
      <c r="B2" s="3"/>
      <c r="C2" s="3"/>
      <c r="D2" s="3"/>
      <c r="E2" s="3"/>
      <c r="F2" s="46" t="s">
        <v>484</v>
      </c>
    </row>
    <row r="3" spans="1:6" ht="39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 t="s">
        <v>383</v>
      </c>
    </row>
    <row r="4" spans="1:6" ht="13.5" thickBot="1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</row>
    <row r="5" spans="1:10" ht="22.5">
      <c r="A5" s="6" t="s">
        <v>11</v>
      </c>
      <c r="B5" s="7">
        <v>10</v>
      </c>
      <c r="C5" s="8" t="s">
        <v>12</v>
      </c>
      <c r="D5" s="13">
        <v>421587.822</v>
      </c>
      <c r="E5" s="13">
        <v>207506.04984</v>
      </c>
      <c r="F5" s="14">
        <f>SUM(E5/D5)</f>
        <v>0.4922012425681499</v>
      </c>
      <c r="H5" s="12"/>
      <c r="J5" s="12"/>
    </row>
    <row r="6" spans="1:10" ht="12.75">
      <c r="A6" s="6" t="s">
        <v>13</v>
      </c>
      <c r="B6" s="7">
        <v>10</v>
      </c>
      <c r="C6" s="8" t="s">
        <v>14</v>
      </c>
      <c r="D6" s="13">
        <v>227358.1583</v>
      </c>
      <c r="E6" s="13">
        <v>107264.04984</v>
      </c>
      <c r="F6" s="14">
        <f aca="true" t="shared" si="0" ref="F6:F69">SUM(E6/D6)</f>
        <v>0.4717844771528482</v>
      </c>
      <c r="H6" s="12"/>
      <c r="J6" s="12"/>
    </row>
    <row r="7" spans="1:10" ht="12.75">
      <c r="A7" s="6" t="s">
        <v>15</v>
      </c>
      <c r="B7" s="7">
        <v>10</v>
      </c>
      <c r="C7" s="8" t="s">
        <v>16</v>
      </c>
      <c r="D7" s="13">
        <v>114713.4</v>
      </c>
      <c r="E7" s="13">
        <v>50941.52532</v>
      </c>
      <c r="F7" s="14">
        <f t="shared" si="0"/>
        <v>0.444076501263148</v>
      </c>
      <c r="H7" s="12"/>
      <c r="J7" s="12"/>
    </row>
    <row r="8" spans="1:10" ht="12.75">
      <c r="A8" s="6" t="s">
        <v>17</v>
      </c>
      <c r="B8" s="7">
        <v>10</v>
      </c>
      <c r="C8" s="8" t="s">
        <v>18</v>
      </c>
      <c r="D8" s="13">
        <v>114713.4</v>
      </c>
      <c r="E8" s="13">
        <v>50941.52532</v>
      </c>
      <c r="F8" s="14">
        <f t="shared" si="0"/>
        <v>0.444076501263148</v>
      </c>
      <c r="H8" s="12"/>
      <c r="J8" s="12"/>
    </row>
    <row r="9" spans="1:10" ht="45">
      <c r="A9" s="6" t="s">
        <v>19</v>
      </c>
      <c r="B9" s="7">
        <v>10</v>
      </c>
      <c r="C9" s="8" t="s">
        <v>20</v>
      </c>
      <c r="D9" s="13">
        <v>111283.3</v>
      </c>
      <c r="E9" s="13">
        <v>49677.50334</v>
      </c>
      <c r="F9" s="14">
        <f t="shared" si="0"/>
        <v>0.44640573509232745</v>
      </c>
      <c r="H9" s="12"/>
      <c r="J9" s="12"/>
    </row>
    <row r="10" spans="1:10" ht="56.25">
      <c r="A10" s="6" t="s">
        <v>21</v>
      </c>
      <c r="B10" s="7">
        <v>10</v>
      </c>
      <c r="C10" s="8" t="s">
        <v>22</v>
      </c>
      <c r="D10" s="13">
        <v>428</v>
      </c>
      <c r="E10" s="13">
        <v>156.98801</v>
      </c>
      <c r="F10" s="14">
        <f t="shared" si="0"/>
        <v>0.3667944158878505</v>
      </c>
      <c r="H10" s="12"/>
      <c r="J10" s="12"/>
    </row>
    <row r="11" spans="1:10" ht="22.5">
      <c r="A11" s="6" t="s">
        <v>23</v>
      </c>
      <c r="B11" s="7">
        <v>10</v>
      </c>
      <c r="C11" s="8" t="s">
        <v>24</v>
      </c>
      <c r="D11" s="13">
        <v>627.6</v>
      </c>
      <c r="E11" s="13">
        <v>132.57385</v>
      </c>
      <c r="F11" s="14">
        <f t="shared" si="0"/>
        <v>0.21123940407903122</v>
      </c>
      <c r="H11" s="12"/>
      <c r="J11" s="12"/>
    </row>
    <row r="12" spans="1:10" ht="45">
      <c r="A12" s="6" t="s">
        <v>25</v>
      </c>
      <c r="B12" s="7">
        <v>10</v>
      </c>
      <c r="C12" s="8" t="s">
        <v>26</v>
      </c>
      <c r="D12" s="13">
        <v>2374.5</v>
      </c>
      <c r="E12" s="13">
        <v>974.46012</v>
      </c>
      <c r="F12" s="14">
        <f t="shared" si="0"/>
        <v>0.41038539481996206</v>
      </c>
      <c r="H12" s="12"/>
      <c r="J12" s="12"/>
    </row>
    <row r="13" spans="1:10" ht="12.75">
      <c r="A13" s="6" t="s">
        <v>27</v>
      </c>
      <c r="B13" s="7">
        <v>10</v>
      </c>
      <c r="C13" s="8" t="s">
        <v>28</v>
      </c>
      <c r="D13" s="13">
        <v>17440.29</v>
      </c>
      <c r="E13" s="13">
        <v>8295.2897</v>
      </c>
      <c r="F13" s="14">
        <f t="shared" si="0"/>
        <v>0.4756394360414878</v>
      </c>
      <c r="H13" s="12"/>
      <c r="J13" s="12"/>
    </row>
    <row r="14" spans="1:10" ht="12.75">
      <c r="A14" s="6" t="s">
        <v>29</v>
      </c>
      <c r="B14" s="7">
        <v>10</v>
      </c>
      <c r="C14" s="8" t="s">
        <v>30</v>
      </c>
      <c r="D14" s="13">
        <v>14253.361060000001</v>
      </c>
      <c r="E14" s="13">
        <v>6494.94139</v>
      </c>
      <c r="F14" s="14">
        <f t="shared" si="0"/>
        <v>0.45567788275757043</v>
      </c>
      <c r="H14" s="12"/>
      <c r="J14" s="12"/>
    </row>
    <row r="15" spans="1:10" ht="12.75">
      <c r="A15" s="6" t="s">
        <v>29</v>
      </c>
      <c r="B15" s="7">
        <v>10</v>
      </c>
      <c r="C15" s="8" t="s">
        <v>31</v>
      </c>
      <c r="D15" s="13">
        <v>14250.73711</v>
      </c>
      <c r="E15" s="13">
        <v>6492.317440000001</v>
      </c>
      <c r="F15" s="14">
        <f t="shared" si="0"/>
        <v>0.4555776581861316</v>
      </c>
      <c r="H15" s="12"/>
      <c r="J15" s="12"/>
    </row>
    <row r="16" spans="1:10" ht="22.5">
      <c r="A16" s="6" t="s">
        <v>32</v>
      </c>
      <c r="B16" s="7">
        <v>10</v>
      </c>
      <c r="C16" s="8" t="s">
        <v>33</v>
      </c>
      <c r="D16" s="13">
        <v>2.62395</v>
      </c>
      <c r="E16" s="13">
        <v>2.62395</v>
      </c>
      <c r="F16" s="14">
        <f t="shared" si="0"/>
        <v>1</v>
      </c>
      <c r="H16" s="12"/>
      <c r="J16" s="12"/>
    </row>
    <row r="17" spans="1:10" ht="12.75">
      <c r="A17" s="6" t="s">
        <v>34</v>
      </c>
      <c r="B17" s="7">
        <v>10</v>
      </c>
      <c r="C17" s="8" t="s">
        <v>35</v>
      </c>
      <c r="D17" s="13">
        <v>2331.32894</v>
      </c>
      <c r="E17" s="13">
        <v>1240.37203</v>
      </c>
      <c r="F17" s="14">
        <f t="shared" si="0"/>
        <v>0.5320450532390337</v>
      </c>
      <c r="H17" s="12"/>
      <c r="J17" s="12"/>
    </row>
    <row r="18" spans="1:10" ht="12.75">
      <c r="A18" s="6" t="s">
        <v>34</v>
      </c>
      <c r="B18" s="7">
        <v>10</v>
      </c>
      <c r="C18" s="8" t="s">
        <v>36</v>
      </c>
      <c r="D18" s="13">
        <v>2331.32894</v>
      </c>
      <c r="E18" s="13">
        <v>1240.37203</v>
      </c>
      <c r="F18" s="14">
        <f t="shared" si="0"/>
        <v>0.5320450532390337</v>
      </c>
      <c r="H18" s="12"/>
      <c r="J18" s="12"/>
    </row>
    <row r="19" spans="1:10" ht="12.75">
      <c r="A19" s="6" t="s">
        <v>37</v>
      </c>
      <c r="B19" s="7">
        <v>10</v>
      </c>
      <c r="C19" s="8" t="s">
        <v>38</v>
      </c>
      <c r="D19" s="13">
        <v>855.6</v>
      </c>
      <c r="E19" s="13">
        <v>559.97628</v>
      </c>
      <c r="F19" s="14">
        <f t="shared" si="0"/>
        <v>0.6544837307152874</v>
      </c>
      <c r="H19" s="12"/>
      <c r="J19" s="12"/>
    </row>
    <row r="20" spans="1:10" ht="22.5">
      <c r="A20" s="6" t="s">
        <v>39</v>
      </c>
      <c r="B20" s="7">
        <v>10</v>
      </c>
      <c r="C20" s="8" t="s">
        <v>40</v>
      </c>
      <c r="D20" s="13">
        <v>855.6</v>
      </c>
      <c r="E20" s="13">
        <v>559.97628</v>
      </c>
      <c r="F20" s="14">
        <f t="shared" si="0"/>
        <v>0.6544837307152874</v>
      </c>
      <c r="H20" s="12"/>
      <c r="J20" s="12"/>
    </row>
    <row r="21" spans="1:10" ht="12.75">
      <c r="A21" s="6" t="s">
        <v>41</v>
      </c>
      <c r="B21" s="7">
        <v>10</v>
      </c>
      <c r="C21" s="8" t="s">
        <v>42</v>
      </c>
      <c r="D21" s="13">
        <v>6913.273</v>
      </c>
      <c r="E21" s="13">
        <v>4243.46769</v>
      </c>
      <c r="F21" s="14">
        <f t="shared" si="0"/>
        <v>0.613814569452125</v>
      </c>
      <c r="H21" s="12"/>
      <c r="J21" s="12"/>
    </row>
    <row r="22" spans="1:10" ht="22.5">
      <c r="A22" s="6" t="s">
        <v>43</v>
      </c>
      <c r="B22" s="7">
        <v>10</v>
      </c>
      <c r="C22" s="8" t="s">
        <v>44</v>
      </c>
      <c r="D22" s="13">
        <v>4157.273</v>
      </c>
      <c r="E22" s="13">
        <v>2393.04137</v>
      </c>
      <c r="F22" s="14">
        <f t="shared" si="0"/>
        <v>0.5756276698691666</v>
      </c>
      <c r="H22" s="12"/>
      <c r="J22" s="12"/>
    </row>
    <row r="23" spans="1:10" ht="22.5">
      <c r="A23" s="6" t="s">
        <v>45</v>
      </c>
      <c r="B23" s="7">
        <v>10</v>
      </c>
      <c r="C23" s="8" t="s">
        <v>46</v>
      </c>
      <c r="D23" s="13">
        <v>4157.273</v>
      </c>
      <c r="E23" s="13">
        <v>2393.04137</v>
      </c>
      <c r="F23" s="14">
        <f t="shared" si="0"/>
        <v>0.5756276698691666</v>
      </c>
      <c r="H23" s="12"/>
      <c r="J23" s="12"/>
    </row>
    <row r="24" spans="1:10" ht="33.75">
      <c r="A24" s="6" t="s">
        <v>47</v>
      </c>
      <c r="B24" s="7">
        <v>10</v>
      </c>
      <c r="C24" s="8" t="s">
        <v>48</v>
      </c>
      <c r="D24" s="13">
        <v>63.5</v>
      </c>
      <c r="E24" s="13">
        <v>43.25</v>
      </c>
      <c r="F24" s="14">
        <f t="shared" si="0"/>
        <v>0.6811023622047244</v>
      </c>
      <c r="H24" s="12"/>
      <c r="J24" s="12"/>
    </row>
    <row r="25" spans="1:10" ht="22.5">
      <c r="A25" s="6" t="s">
        <v>49</v>
      </c>
      <c r="B25" s="7">
        <v>10</v>
      </c>
      <c r="C25" s="8" t="s">
        <v>50</v>
      </c>
      <c r="D25" s="13">
        <v>2692.5</v>
      </c>
      <c r="E25" s="13">
        <v>1807.17632</v>
      </c>
      <c r="F25" s="14">
        <f t="shared" si="0"/>
        <v>0.6711889767873723</v>
      </c>
      <c r="H25" s="12"/>
      <c r="J25" s="12"/>
    </row>
    <row r="26" spans="1:10" ht="45">
      <c r="A26" s="6" t="s">
        <v>51</v>
      </c>
      <c r="B26" s="7">
        <v>10</v>
      </c>
      <c r="C26" s="8" t="s">
        <v>52</v>
      </c>
      <c r="D26" s="13">
        <v>54.5</v>
      </c>
      <c r="E26" s="13">
        <v>37.76</v>
      </c>
      <c r="F26" s="14">
        <f t="shared" si="0"/>
        <v>0.6928440366972477</v>
      </c>
      <c r="H26" s="12"/>
      <c r="J26" s="12"/>
    </row>
    <row r="27" spans="1:10" ht="22.5">
      <c r="A27" s="6" t="s">
        <v>53</v>
      </c>
      <c r="B27" s="7">
        <v>10</v>
      </c>
      <c r="C27" s="8" t="s">
        <v>54</v>
      </c>
      <c r="D27" s="13">
        <v>2459</v>
      </c>
      <c r="E27" s="13">
        <v>1626.1513200000002</v>
      </c>
      <c r="F27" s="14">
        <f t="shared" si="0"/>
        <v>0.6613059455063034</v>
      </c>
      <c r="H27" s="12"/>
      <c r="J27" s="12"/>
    </row>
    <row r="28" spans="1:10" ht="12.75">
      <c r="A28" s="6" t="s">
        <v>55</v>
      </c>
      <c r="B28" s="7">
        <v>10</v>
      </c>
      <c r="C28" s="8" t="s">
        <v>56</v>
      </c>
      <c r="D28" s="13">
        <v>130</v>
      </c>
      <c r="E28" s="13">
        <v>104.265</v>
      </c>
      <c r="F28" s="14">
        <f t="shared" si="0"/>
        <v>0.8020384615384616</v>
      </c>
      <c r="H28" s="12"/>
      <c r="J28" s="12"/>
    </row>
    <row r="29" spans="1:10" ht="33.75">
      <c r="A29" s="6" t="s">
        <v>57</v>
      </c>
      <c r="B29" s="7">
        <v>10</v>
      </c>
      <c r="C29" s="8" t="s">
        <v>58</v>
      </c>
      <c r="D29" s="13">
        <v>49</v>
      </c>
      <c r="E29" s="13">
        <v>39</v>
      </c>
      <c r="F29" s="14">
        <f t="shared" si="0"/>
        <v>0.7959183673469388</v>
      </c>
      <c r="H29" s="12"/>
      <c r="J29" s="12"/>
    </row>
    <row r="30" spans="1:10" ht="45">
      <c r="A30" s="6" t="s">
        <v>59</v>
      </c>
      <c r="B30" s="7">
        <v>10</v>
      </c>
      <c r="C30" s="8" t="s">
        <v>60</v>
      </c>
      <c r="D30" s="13">
        <v>49</v>
      </c>
      <c r="E30" s="13">
        <v>39</v>
      </c>
      <c r="F30" s="14">
        <f t="shared" si="0"/>
        <v>0.7959183673469388</v>
      </c>
      <c r="H30" s="12"/>
      <c r="J30" s="12"/>
    </row>
    <row r="31" spans="1:10" ht="22.5">
      <c r="A31" s="6" t="s">
        <v>61</v>
      </c>
      <c r="B31" s="7">
        <v>10</v>
      </c>
      <c r="C31" s="8" t="s">
        <v>62</v>
      </c>
      <c r="D31" s="13">
        <v>74819.49444</v>
      </c>
      <c r="E31" s="13">
        <v>36025.00613</v>
      </c>
      <c r="F31" s="14">
        <f t="shared" si="0"/>
        <v>0.4814922420905896</v>
      </c>
      <c r="H31" s="12"/>
      <c r="J31" s="12"/>
    </row>
    <row r="32" spans="1:10" ht="45">
      <c r="A32" s="6" t="s">
        <v>63</v>
      </c>
      <c r="B32" s="7">
        <v>10</v>
      </c>
      <c r="C32" s="8" t="s">
        <v>64</v>
      </c>
      <c r="D32" s="13">
        <v>74565.8</v>
      </c>
      <c r="E32" s="13">
        <v>36004.22331</v>
      </c>
      <c r="F32" s="14">
        <f t="shared" si="0"/>
        <v>0.48285170024327506</v>
      </c>
      <c r="H32" s="12"/>
      <c r="J32" s="12"/>
    </row>
    <row r="33" spans="1:10" ht="33.75">
      <c r="A33" s="6" t="s">
        <v>65</v>
      </c>
      <c r="B33" s="7">
        <v>10</v>
      </c>
      <c r="C33" s="8" t="s">
        <v>66</v>
      </c>
      <c r="D33" s="13">
        <v>73500</v>
      </c>
      <c r="E33" s="13">
        <v>35629.628130000005</v>
      </c>
      <c r="F33" s="14">
        <f t="shared" si="0"/>
        <v>0.4847568453061225</v>
      </c>
      <c r="H33" s="12"/>
      <c r="J33" s="12"/>
    </row>
    <row r="34" spans="1:10" ht="45">
      <c r="A34" s="6" t="s">
        <v>67</v>
      </c>
      <c r="B34" s="7">
        <v>10</v>
      </c>
      <c r="C34" s="8" t="s">
        <v>68</v>
      </c>
      <c r="D34" s="13">
        <v>73500</v>
      </c>
      <c r="E34" s="13">
        <v>35629.628130000005</v>
      </c>
      <c r="F34" s="14">
        <f t="shared" si="0"/>
        <v>0.4847568453061225</v>
      </c>
      <c r="H34" s="12"/>
      <c r="J34" s="12"/>
    </row>
    <row r="35" spans="1:10" ht="45">
      <c r="A35" s="6" t="s">
        <v>69</v>
      </c>
      <c r="B35" s="7">
        <v>10</v>
      </c>
      <c r="C35" s="8" t="s">
        <v>70</v>
      </c>
      <c r="D35" s="13">
        <v>0</v>
      </c>
      <c r="E35" s="13">
        <v>-500.15833000000003</v>
      </c>
      <c r="F35" s="14">
        <v>0</v>
      </c>
      <c r="H35" s="12"/>
      <c r="J35" s="12"/>
    </row>
    <row r="36" spans="1:10" ht="45">
      <c r="A36" s="6" t="s">
        <v>71</v>
      </c>
      <c r="B36" s="7">
        <v>10</v>
      </c>
      <c r="C36" s="8" t="s">
        <v>72</v>
      </c>
      <c r="D36" s="13">
        <v>0</v>
      </c>
      <c r="E36" s="13">
        <v>-500.15833000000003</v>
      </c>
      <c r="F36" s="14">
        <v>0</v>
      </c>
      <c r="H36" s="12"/>
      <c r="J36" s="12"/>
    </row>
    <row r="37" spans="1:10" ht="45">
      <c r="A37" s="6" t="s">
        <v>73</v>
      </c>
      <c r="B37" s="7">
        <v>10</v>
      </c>
      <c r="C37" s="8" t="s">
        <v>74</v>
      </c>
      <c r="D37" s="13">
        <v>1065.8</v>
      </c>
      <c r="E37" s="13">
        <v>874.75351</v>
      </c>
      <c r="F37" s="14">
        <f t="shared" si="0"/>
        <v>0.8207482735972979</v>
      </c>
      <c r="H37" s="12"/>
      <c r="J37" s="12"/>
    </row>
    <row r="38" spans="1:10" ht="33.75">
      <c r="A38" s="6" t="s">
        <v>75</v>
      </c>
      <c r="B38" s="7">
        <v>10</v>
      </c>
      <c r="C38" s="8" t="s">
        <v>76</v>
      </c>
      <c r="D38" s="13">
        <v>1065.8</v>
      </c>
      <c r="E38" s="13">
        <v>874.75351</v>
      </c>
      <c r="F38" s="14">
        <f t="shared" si="0"/>
        <v>0.8207482735972979</v>
      </c>
      <c r="H38" s="12"/>
      <c r="J38" s="12"/>
    </row>
    <row r="39" spans="1:10" ht="22.5">
      <c r="A39" s="6" t="s">
        <v>77</v>
      </c>
      <c r="B39" s="7">
        <v>10</v>
      </c>
      <c r="C39" s="8" t="s">
        <v>78</v>
      </c>
      <c r="D39" s="13">
        <v>0.00618</v>
      </c>
      <c r="E39" s="13">
        <v>0.00618</v>
      </c>
      <c r="F39" s="14">
        <f t="shared" si="0"/>
        <v>1</v>
      </c>
      <c r="H39" s="12"/>
      <c r="J39" s="12"/>
    </row>
    <row r="40" spans="1:10" ht="22.5">
      <c r="A40" s="6" t="s">
        <v>79</v>
      </c>
      <c r="B40" s="7">
        <v>10</v>
      </c>
      <c r="C40" s="8" t="s">
        <v>80</v>
      </c>
      <c r="D40" s="13">
        <v>0.00618</v>
      </c>
      <c r="E40" s="13">
        <v>0.00618</v>
      </c>
      <c r="F40" s="14">
        <f t="shared" si="0"/>
        <v>1</v>
      </c>
      <c r="H40" s="12"/>
      <c r="J40" s="12"/>
    </row>
    <row r="41" spans="1:10" ht="56.25">
      <c r="A41" s="6" t="s">
        <v>81</v>
      </c>
      <c r="B41" s="7">
        <v>10</v>
      </c>
      <c r="C41" s="8" t="s">
        <v>82</v>
      </c>
      <c r="D41" s="13">
        <v>0.00618</v>
      </c>
      <c r="E41" s="13">
        <v>0.00618</v>
      </c>
      <c r="F41" s="14">
        <f t="shared" si="0"/>
        <v>1</v>
      </c>
      <c r="H41" s="12"/>
      <c r="J41" s="12"/>
    </row>
    <row r="42" spans="1:10" ht="12.75">
      <c r="A42" s="6" t="s">
        <v>83</v>
      </c>
      <c r="B42" s="7">
        <v>10</v>
      </c>
      <c r="C42" s="8" t="s">
        <v>84</v>
      </c>
      <c r="D42" s="13">
        <v>41</v>
      </c>
      <c r="E42" s="13">
        <v>1.52</v>
      </c>
      <c r="F42" s="14">
        <f t="shared" si="0"/>
        <v>0.037073170731707315</v>
      </c>
      <c r="H42" s="12"/>
      <c r="J42" s="12"/>
    </row>
    <row r="43" spans="1:10" ht="22.5">
      <c r="A43" s="6" t="s">
        <v>85</v>
      </c>
      <c r="B43" s="7">
        <v>10</v>
      </c>
      <c r="C43" s="8" t="s">
        <v>86</v>
      </c>
      <c r="D43" s="13">
        <v>41</v>
      </c>
      <c r="E43" s="13">
        <v>1.52</v>
      </c>
      <c r="F43" s="14">
        <f t="shared" si="0"/>
        <v>0.037073170731707315</v>
      </c>
      <c r="H43" s="12"/>
      <c r="J43" s="12"/>
    </row>
    <row r="44" spans="1:10" ht="33.75">
      <c r="A44" s="6" t="s">
        <v>87</v>
      </c>
      <c r="B44" s="7">
        <v>10</v>
      </c>
      <c r="C44" s="8" t="s">
        <v>88</v>
      </c>
      <c r="D44" s="13">
        <v>41</v>
      </c>
      <c r="E44" s="13">
        <v>1.52</v>
      </c>
      <c r="F44" s="14">
        <f t="shared" si="0"/>
        <v>0.037073170731707315</v>
      </c>
      <c r="H44" s="12"/>
      <c r="J44" s="12"/>
    </row>
    <row r="45" spans="1:10" ht="45">
      <c r="A45" s="6" t="s">
        <v>89</v>
      </c>
      <c r="B45" s="7">
        <v>10</v>
      </c>
      <c r="C45" s="8" t="s">
        <v>90</v>
      </c>
      <c r="D45" s="13">
        <v>212.68826</v>
      </c>
      <c r="E45" s="13">
        <v>19.25664</v>
      </c>
      <c r="F45" s="14">
        <f t="shared" si="0"/>
        <v>0.09053927094988694</v>
      </c>
      <c r="H45" s="12"/>
      <c r="J45" s="12"/>
    </row>
    <row r="46" spans="1:10" ht="45">
      <c r="A46" s="6" t="s">
        <v>91</v>
      </c>
      <c r="B46" s="7">
        <v>10</v>
      </c>
      <c r="C46" s="8" t="s">
        <v>92</v>
      </c>
      <c r="D46" s="13">
        <v>212.68826</v>
      </c>
      <c r="E46" s="13">
        <v>19.25664</v>
      </c>
      <c r="F46" s="14">
        <f t="shared" si="0"/>
        <v>0.09053927094988694</v>
      </c>
      <c r="H46" s="12"/>
      <c r="J46" s="12"/>
    </row>
    <row r="47" spans="1:10" ht="45">
      <c r="A47" s="6" t="s">
        <v>93</v>
      </c>
      <c r="B47" s="7">
        <v>10</v>
      </c>
      <c r="C47" s="8" t="s">
        <v>94</v>
      </c>
      <c r="D47" s="13">
        <v>162.68826</v>
      </c>
      <c r="E47" s="13">
        <v>0</v>
      </c>
      <c r="F47" s="14">
        <f t="shared" si="0"/>
        <v>0</v>
      </c>
      <c r="H47" s="12"/>
      <c r="J47" s="12"/>
    </row>
    <row r="48" spans="1:10" ht="45">
      <c r="A48" s="6" t="s">
        <v>93</v>
      </c>
      <c r="B48" s="7">
        <v>10</v>
      </c>
      <c r="C48" s="8" t="s">
        <v>95</v>
      </c>
      <c r="D48" s="13">
        <v>50</v>
      </c>
      <c r="E48" s="13">
        <v>19.25664</v>
      </c>
      <c r="F48" s="14">
        <f t="shared" si="0"/>
        <v>0.3851328</v>
      </c>
      <c r="H48" s="12"/>
      <c r="J48" s="12"/>
    </row>
    <row r="49" spans="1:10" ht="12.75">
      <c r="A49" s="6" t="s">
        <v>96</v>
      </c>
      <c r="B49" s="7">
        <v>10</v>
      </c>
      <c r="C49" s="8" t="s">
        <v>97</v>
      </c>
      <c r="D49" s="13">
        <v>3926</v>
      </c>
      <c r="E49" s="13">
        <v>1379.92149</v>
      </c>
      <c r="F49" s="14">
        <f t="shared" si="0"/>
        <v>0.3514828043810494</v>
      </c>
      <c r="H49" s="12"/>
      <c r="J49" s="12"/>
    </row>
    <row r="50" spans="1:10" ht="12.75">
      <c r="A50" s="6" t="s">
        <v>98</v>
      </c>
      <c r="B50" s="7">
        <v>10</v>
      </c>
      <c r="C50" s="8" t="s">
        <v>99</v>
      </c>
      <c r="D50" s="13">
        <v>3926</v>
      </c>
      <c r="E50" s="13">
        <v>1379.92149</v>
      </c>
      <c r="F50" s="14">
        <f t="shared" si="0"/>
        <v>0.3514828043810494</v>
      </c>
      <c r="H50" s="12"/>
      <c r="J50" s="12"/>
    </row>
    <row r="51" spans="1:10" ht="22.5">
      <c r="A51" s="6" t="s">
        <v>100</v>
      </c>
      <c r="B51" s="7">
        <v>10</v>
      </c>
      <c r="C51" s="8" t="s">
        <v>101</v>
      </c>
      <c r="D51" s="13">
        <v>706.3</v>
      </c>
      <c r="E51" s="13">
        <v>604.68882</v>
      </c>
      <c r="F51" s="14">
        <f t="shared" si="0"/>
        <v>0.856135947897494</v>
      </c>
      <c r="H51" s="12"/>
      <c r="J51" s="12"/>
    </row>
    <row r="52" spans="1:10" ht="22.5">
      <c r="A52" s="6" t="s">
        <v>102</v>
      </c>
      <c r="B52" s="7">
        <v>10</v>
      </c>
      <c r="C52" s="8" t="s">
        <v>103</v>
      </c>
      <c r="D52" s="13">
        <v>6.4</v>
      </c>
      <c r="E52" s="13">
        <v>0.17371999999999999</v>
      </c>
      <c r="F52" s="14">
        <f t="shared" si="0"/>
        <v>0.027143749999999998</v>
      </c>
      <c r="H52" s="12"/>
      <c r="J52" s="12"/>
    </row>
    <row r="53" spans="1:10" ht="12.75">
      <c r="A53" s="6" t="s">
        <v>104</v>
      </c>
      <c r="B53" s="7">
        <v>10</v>
      </c>
      <c r="C53" s="8" t="s">
        <v>105</v>
      </c>
      <c r="D53" s="13">
        <v>44</v>
      </c>
      <c r="E53" s="13">
        <v>37.658559999999994</v>
      </c>
      <c r="F53" s="14">
        <f t="shared" si="0"/>
        <v>0.8558763636363635</v>
      </c>
      <c r="H53" s="12"/>
      <c r="J53" s="12"/>
    </row>
    <row r="54" spans="1:10" ht="12.75">
      <c r="A54" s="6" t="s">
        <v>106</v>
      </c>
      <c r="B54" s="7">
        <v>10</v>
      </c>
      <c r="C54" s="8" t="s">
        <v>107</v>
      </c>
      <c r="D54" s="13">
        <v>544.9</v>
      </c>
      <c r="E54" s="13">
        <v>332.64484000000004</v>
      </c>
      <c r="F54" s="14">
        <f t="shared" si="0"/>
        <v>0.6104695173426318</v>
      </c>
      <c r="H54" s="12"/>
      <c r="J54" s="12"/>
    </row>
    <row r="55" spans="1:10" ht="22.5">
      <c r="A55" s="6" t="s">
        <v>108</v>
      </c>
      <c r="B55" s="7">
        <v>10</v>
      </c>
      <c r="C55" s="8" t="s">
        <v>109</v>
      </c>
      <c r="D55" s="13">
        <v>2624.4</v>
      </c>
      <c r="E55" s="13">
        <v>404.75554999999997</v>
      </c>
      <c r="F55" s="14">
        <f t="shared" si="0"/>
        <v>0.15422784255448863</v>
      </c>
      <c r="H55" s="12"/>
      <c r="J55" s="12"/>
    </row>
    <row r="56" spans="1:10" ht="22.5">
      <c r="A56" s="6" t="s">
        <v>110</v>
      </c>
      <c r="B56" s="7">
        <v>10</v>
      </c>
      <c r="C56" s="8" t="s">
        <v>111</v>
      </c>
      <c r="D56" s="13">
        <v>13.3</v>
      </c>
      <c r="E56" s="13">
        <v>0</v>
      </c>
      <c r="F56" s="14">
        <f t="shared" si="0"/>
        <v>0</v>
      </c>
      <c r="H56" s="12"/>
      <c r="J56" s="12"/>
    </row>
    <row r="57" spans="1:10" ht="12.75">
      <c r="A57" s="6" t="s">
        <v>112</v>
      </c>
      <c r="B57" s="7">
        <v>10</v>
      </c>
      <c r="C57" s="8" t="s">
        <v>113</v>
      </c>
      <c r="D57" s="13">
        <v>13.3</v>
      </c>
      <c r="E57" s="13">
        <v>0</v>
      </c>
      <c r="F57" s="14">
        <f t="shared" si="0"/>
        <v>0</v>
      </c>
      <c r="H57" s="12"/>
      <c r="J57" s="12"/>
    </row>
    <row r="58" spans="1:10" ht="12.75">
      <c r="A58" s="6" t="s">
        <v>114</v>
      </c>
      <c r="B58" s="7">
        <v>10</v>
      </c>
      <c r="C58" s="8" t="s">
        <v>115</v>
      </c>
      <c r="D58" s="13">
        <v>13.3</v>
      </c>
      <c r="E58" s="13">
        <v>0</v>
      </c>
      <c r="F58" s="14">
        <f t="shared" si="0"/>
        <v>0</v>
      </c>
      <c r="H58" s="12"/>
      <c r="J58" s="12"/>
    </row>
    <row r="59" spans="1:10" ht="22.5">
      <c r="A59" s="6" t="s">
        <v>116</v>
      </c>
      <c r="B59" s="7">
        <v>10</v>
      </c>
      <c r="C59" s="8" t="s">
        <v>117</v>
      </c>
      <c r="D59" s="13">
        <v>13.3</v>
      </c>
      <c r="E59" s="13">
        <v>0</v>
      </c>
      <c r="F59" s="14">
        <f t="shared" si="0"/>
        <v>0</v>
      </c>
      <c r="H59" s="12"/>
      <c r="J59" s="12"/>
    </row>
    <row r="60" spans="1:10" ht="12.75">
      <c r="A60" s="6" t="s">
        <v>118</v>
      </c>
      <c r="B60" s="7">
        <v>10</v>
      </c>
      <c r="C60" s="8" t="s">
        <v>119</v>
      </c>
      <c r="D60" s="13">
        <v>3624.8</v>
      </c>
      <c r="E60" s="13">
        <v>2505.48735</v>
      </c>
      <c r="F60" s="14">
        <f t="shared" si="0"/>
        <v>0.6912070596998454</v>
      </c>
      <c r="H60" s="12"/>
      <c r="J60" s="12"/>
    </row>
    <row r="61" spans="1:10" ht="45">
      <c r="A61" s="6" t="s">
        <v>120</v>
      </c>
      <c r="B61" s="7">
        <v>10</v>
      </c>
      <c r="C61" s="8" t="s">
        <v>121</v>
      </c>
      <c r="D61" s="13">
        <v>209.3</v>
      </c>
      <c r="E61" s="13">
        <v>260.5</v>
      </c>
      <c r="F61" s="14">
        <f t="shared" si="0"/>
        <v>1.2446249402771141</v>
      </c>
      <c r="H61" s="12"/>
      <c r="J61" s="12"/>
    </row>
    <row r="62" spans="1:10" ht="45">
      <c r="A62" s="6" t="s">
        <v>122</v>
      </c>
      <c r="B62" s="7">
        <v>10</v>
      </c>
      <c r="C62" s="8" t="s">
        <v>123</v>
      </c>
      <c r="D62" s="13">
        <v>209.3</v>
      </c>
      <c r="E62" s="13">
        <v>260.5</v>
      </c>
      <c r="F62" s="14">
        <f t="shared" si="0"/>
        <v>1.2446249402771141</v>
      </c>
      <c r="H62" s="12"/>
      <c r="J62" s="12"/>
    </row>
    <row r="63" spans="1:10" ht="45">
      <c r="A63" s="6" t="s">
        <v>124</v>
      </c>
      <c r="B63" s="7">
        <v>10</v>
      </c>
      <c r="C63" s="8" t="s">
        <v>125</v>
      </c>
      <c r="D63" s="13">
        <v>209.3</v>
      </c>
      <c r="E63" s="13">
        <v>260.5</v>
      </c>
      <c r="F63" s="14">
        <f t="shared" si="0"/>
        <v>1.2446249402771141</v>
      </c>
      <c r="H63" s="12"/>
      <c r="J63" s="12"/>
    </row>
    <row r="64" spans="1:10" ht="22.5">
      <c r="A64" s="6" t="s">
        <v>126</v>
      </c>
      <c r="B64" s="7">
        <v>10</v>
      </c>
      <c r="C64" s="8" t="s">
        <v>127</v>
      </c>
      <c r="D64" s="13">
        <v>3415.5</v>
      </c>
      <c r="E64" s="13">
        <v>2244.98735</v>
      </c>
      <c r="F64" s="14">
        <f t="shared" si="0"/>
        <v>0.6572939101156492</v>
      </c>
      <c r="H64" s="12"/>
      <c r="J64" s="12"/>
    </row>
    <row r="65" spans="1:10" ht="22.5">
      <c r="A65" s="6" t="s">
        <v>128</v>
      </c>
      <c r="B65" s="7">
        <v>10</v>
      </c>
      <c r="C65" s="8" t="s">
        <v>129</v>
      </c>
      <c r="D65" s="13">
        <v>3412.8066</v>
      </c>
      <c r="E65" s="13">
        <v>2242.29395</v>
      </c>
      <c r="F65" s="14">
        <f t="shared" si="0"/>
        <v>0.6570234451609418</v>
      </c>
      <c r="H65" s="12"/>
      <c r="J65" s="12"/>
    </row>
    <row r="66" spans="1:10" ht="22.5">
      <c r="A66" s="6" t="s">
        <v>130</v>
      </c>
      <c r="B66" s="7">
        <v>10</v>
      </c>
      <c r="C66" s="8" t="s">
        <v>131</v>
      </c>
      <c r="D66" s="13">
        <v>3412.8066</v>
      </c>
      <c r="E66" s="13">
        <v>2242.29395</v>
      </c>
      <c r="F66" s="14">
        <f t="shared" si="0"/>
        <v>0.6570234451609418</v>
      </c>
      <c r="H66" s="12"/>
      <c r="J66" s="12"/>
    </row>
    <row r="67" spans="1:10" ht="33.75">
      <c r="A67" s="6" t="s">
        <v>132</v>
      </c>
      <c r="B67" s="7">
        <v>10</v>
      </c>
      <c r="C67" s="8" t="s">
        <v>133</v>
      </c>
      <c r="D67" s="13">
        <v>2.6934</v>
      </c>
      <c r="E67" s="13">
        <v>2.6934</v>
      </c>
      <c r="F67" s="14">
        <f t="shared" si="0"/>
        <v>1</v>
      </c>
      <c r="H67" s="12"/>
      <c r="J67" s="12"/>
    </row>
    <row r="68" spans="1:10" ht="33.75">
      <c r="A68" s="6" t="s">
        <v>134</v>
      </c>
      <c r="B68" s="7">
        <v>10</v>
      </c>
      <c r="C68" s="8" t="s">
        <v>135</v>
      </c>
      <c r="D68" s="13">
        <v>2.6934</v>
      </c>
      <c r="E68" s="13">
        <v>2.6934</v>
      </c>
      <c r="F68" s="14">
        <f t="shared" si="0"/>
        <v>1</v>
      </c>
      <c r="H68" s="12"/>
      <c r="J68" s="12"/>
    </row>
    <row r="69" spans="1:10" ht="12.75">
      <c r="A69" s="6" t="s">
        <v>136</v>
      </c>
      <c r="B69" s="7">
        <v>10</v>
      </c>
      <c r="C69" s="8" t="s">
        <v>137</v>
      </c>
      <c r="D69" s="13">
        <v>370</v>
      </c>
      <c r="E69" s="13">
        <v>76.90291</v>
      </c>
      <c r="F69" s="14">
        <f t="shared" si="0"/>
        <v>0.20784570270270272</v>
      </c>
      <c r="H69" s="12"/>
      <c r="J69" s="12"/>
    </row>
    <row r="70" spans="1:10" ht="22.5">
      <c r="A70" s="6" t="s">
        <v>138</v>
      </c>
      <c r="B70" s="7">
        <v>10</v>
      </c>
      <c r="C70" s="8" t="s">
        <v>139</v>
      </c>
      <c r="D70" s="13">
        <v>370</v>
      </c>
      <c r="E70" s="13">
        <v>76.90291</v>
      </c>
      <c r="F70" s="14">
        <f aca="true" t="shared" si="1" ref="F70:F133">SUM(E70/D70)</f>
        <v>0.20784570270270272</v>
      </c>
      <c r="H70" s="12"/>
      <c r="J70" s="12"/>
    </row>
    <row r="71" spans="1:10" ht="22.5">
      <c r="A71" s="6" t="s">
        <v>140</v>
      </c>
      <c r="B71" s="7">
        <v>10</v>
      </c>
      <c r="C71" s="8" t="s">
        <v>141</v>
      </c>
      <c r="D71" s="13">
        <v>291</v>
      </c>
      <c r="E71" s="13">
        <v>76.90291</v>
      </c>
      <c r="F71" s="14">
        <f t="shared" si="1"/>
        <v>0.26427116838487974</v>
      </c>
      <c r="H71" s="12"/>
      <c r="J71" s="12"/>
    </row>
    <row r="72" spans="1:10" ht="22.5">
      <c r="A72" s="6" t="s">
        <v>140</v>
      </c>
      <c r="B72" s="7">
        <v>10</v>
      </c>
      <c r="C72" s="8" t="s">
        <v>142</v>
      </c>
      <c r="D72" s="13">
        <v>79</v>
      </c>
      <c r="E72" s="13">
        <v>0</v>
      </c>
      <c r="F72" s="14">
        <f t="shared" si="1"/>
        <v>0</v>
      </c>
      <c r="H72" s="12"/>
      <c r="J72" s="12"/>
    </row>
    <row r="73" spans="1:10" ht="12.75">
      <c r="A73" s="6" t="s">
        <v>143</v>
      </c>
      <c r="B73" s="7">
        <v>10</v>
      </c>
      <c r="C73" s="8" t="s">
        <v>144</v>
      </c>
      <c r="D73" s="13">
        <v>5030.05196</v>
      </c>
      <c r="E73" s="13">
        <v>3268.81146</v>
      </c>
      <c r="F73" s="14">
        <f t="shared" si="1"/>
        <v>0.6498564002905449</v>
      </c>
      <c r="H73" s="12"/>
      <c r="J73" s="12"/>
    </row>
    <row r="74" spans="1:10" ht="12.75">
      <c r="A74" s="6" t="s">
        <v>145</v>
      </c>
      <c r="B74" s="7">
        <v>10</v>
      </c>
      <c r="C74" s="8" t="s">
        <v>146</v>
      </c>
      <c r="D74" s="13">
        <v>90.40001</v>
      </c>
      <c r="E74" s="13">
        <v>52.18814</v>
      </c>
      <c r="F74" s="14">
        <f t="shared" si="1"/>
        <v>0.577302369767437</v>
      </c>
      <c r="H74" s="12"/>
      <c r="J74" s="12"/>
    </row>
    <row r="75" spans="1:10" ht="45">
      <c r="A75" s="6" t="s">
        <v>147</v>
      </c>
      <c r="B75" s="7">
        <v>10</v>
      </c>
      <c r="C75" s="8" t="s">
        <v>148</v>
      </c>
      <c r="D75" s="13">
        <v>73.2</v>
      </c>
      <c r="E75" s="13">
        <v>42.11197</v>
      </c>
      <c r="F75" s="14">
        <f t="shared" si="1"/>
        <v>0.5753001366120218</v>
      </c>
      <c r="H75" s="12"/>
      <c r="J75" s="12"/>
    </row>
    <row r="76" spans="1:10" ht="33.75">
      <c r="A76" s="6" t="s">
        <v>149</v>
      </c>
      <c r="B76" s="7">
        <v>10</v>
      </c>
      <c r="C76" s="8" t="s">
        <v>150</v>
      </c>
      <c r="D76" s="13">
        <v>17.20001</v>
      </c>
      <c r="E76" s="13">
        <v>10.07617</v>
      </c>
      <c r="F76" s="14">
        <f t="shared" si="1"/>
        <v>0.5858234966142462</v>
      </c>
      <c r="H76" s="12"/>
      <c r="J76" s="12"/>
    </row>
    <row r="77" spans="1:10" ht="33.75">
      <c r="A77" s="6" t="s">
        <v>151</v>
      </c>
      <c r="B77" s="7">
        <v>10</v>
      </c>
      <c r="C77" s="8" t="s">
        <v>152</v>
      </c>
      <c r="D77" s="13">
        <v>205</v>
      </c>
      <c r="E77" s="13">
        <v>105</v>
      </c>
      <c r="F77" s="14">
        <f t="shared" si="1"/>
        <v>0.5121951219512195</v>
      </c>
      <c r="H77" s="12"/>
      <c r="J77" s="12"/>
    </row>
    <row r="78" spans="1:10" ht="33.75">
      <c r="A78" s="6" t="s">
        <v>153</v>
      </c>
      <c r="B78" s="7">
        <v>10</v>
      </c>
      <c r="C78" s="8" t="s">
        <v>154</v>
      </c>
      <c r="D78" s="13">
        <v>51.3</v>
      </c>
      <c r="E78" s="13">
        <v>28.3432</v>
      </c>
      <c r="F78" s="14">
        <f t="shared" si="1"/>
        <v>0.5524990253411306</v>
      </c>
      <c r="H78" s="12"/>
      <c r="J78" s="12"/>
    </row>
    <row r="79" spans="1:10" ht="33.75">
      <c r="A79" s="6" t="s">
        <v>155</v>
      </c>
      <c r="B79" s="7">
        <v>10</v>
      </c>
      <c r="C79" s="8" t="s">
        <v>156</v>
      </c>
      <c r="D79" s="13">
        <v>51.3</v>
      </c>
      <c r="E79" s="13">
        <v>28.3432</v>
      </c>
      <c r="F79" s="14">
        <f t="shared" si="1"/>
        <v>0.5524990253411306</v>
      </c>
      <c r="H79" s="12"/>
      <c r="J79" s="12"/>
    </row>
    <row r="80" spans="1:10" ht="56.25">
      <c r="A80" s="6" t="s">
        <v>157</v>
      </c>
      <c r="B80" s="7">
        <v>10</v>
      </c>
      <c r="C80" s="8" t="s">
        <v>158</v>
      </c>
      <c r="D80" s="13">
        <v>1976.0123999999998</v>
      </c>
      <c r="E80" s="13">
        <v>995.33981</v>
      </c>
      <c r="F80" s="14">
        <f t="shared" si="1"/>
        <v>0.5037113178034713</v>
      </c>
      <c r="H80" s="12"/>
      <c r="J80" s="12"/>
    </row>
    <row r="81" spans="1:10" ht="22.5">
      <c r="A81" s="6" t="s">
        <v>159</v>
      </c>
      <c r="B81" s="7">
        <v>10</v>
      </c>
      <c r="C81" s="8" t="s">
        <v>160</v>
      </c>
      <c r="D81" s="13">
        <v>1343.1124</v>
      </c>
      <c r="E81" s="13">
        <v>620</v>
      </c>
      <c r="F81" s="14">
        <f t="shared" si="1"/>
        <v>0.4616143816407324</v>
      </c>
      <c r="H81" s="12"/>
      <c r="J81" s="12"/>
    </row>
    <row r="82" spans="1:10" ht="22.5">
      <c r="A82" s="6" t="s">
        <v>161</v>
      </c>
      <c r="B82" s="7">
        <v>10</v>
      </c>
      <c r="C82" s="8" t="s">
        <v>162</v>
      </c>
      <c r="D82" s="13">
        <v>1</v>
      </c>
      <c r="E82" s="13">
        <v>1</v>
      </c>
      <c r="F82" s="14">
        <f t="shared" si="1"/>
        <v>1</v>
      </c>
      <c r="H82" s="12"/>
      <c r="J82" s="12"/>
    </row>
    <row r="83" spans="1:10" ht="22.5">
      <c r="A83" s="6" t="s">
        <v>163</v>
      </c>
      <c r="B83" s="7">
        <v>10</v>
      </c>
      <c r="C83" s="8" t="s">
        <v>164</v>
      </c>
      <c r="D83" s="13">
        <v>0.4</v>
      </c>
      <c r="E83" s="13">
        <v>0</v>
      </c>
      <c r="F83" s="14">
        <f t="shared" si="1"/>
        <v>0</v>
      </c>
      <c r="H83" s="12"/>
      <c r="J83" s="12"/>
    </row>
    <row r="84" spans="1:10" ht="12.75">
      <c r="A84" s="6" t="s">
        <v>165</v>
      </c>
      <c r="B84" s="7">
        <v>10</v>
      </c>
      <c r="C84" s="8" t="s">
        <v>166</v>
      </c>
      <c r="D84" s="13">
        <v>0.6</v>
      </c>
      <c r="E84" s="13">
        <v>0</v>
      </c>
      <c r="F84" s="14">
        <f t="shared" si="1"/>
        <v>0</v>
      </c>
      <c r="H84" s="12"/>
      <c r="J84" s="12"/>
    </row>
    <row r="85" spans="1:10" ht="12.75">
      <c r="A85" s="6" t="s">
        <v>165</v>
      </c>
      <c r="B85" s="7">
        <v>10</v>
      </c>
      <c r="C85" s="8" t="s">
        <v>167</v>
      </c>
      <c r="D85" s="13">
        <v>630.9</v>
      </c>
      <c r="E85" s="13">
        <v>374.33981</v>
      </c>
      <c r="F85" s="14">
        <f t="shared" si="1"/>
        <v>0.5933425423997464</v>
      </c>
      <c r="H85" s="12"/>
      <c r="J85" s="12"/>
    </row>
    <row r="86" spans="1:10" ht="33.75">
      <c r="A86" s="6" t="s">
        <v>168</v>
      </c>
      <c r="B86" s="7">
        <v>10</v>
      </c>
      <c r="C86" s="8" t="s">
        <v>169</v>
      </c>
      <c r="D86" s="13">
        <v>8.1</v>
      </c>
      <c r="E86" s="13">
        <v>8.05629</v>
      </c>
      <c r="F86" s="14">
        <f t="shared" si="1"/>
        <v>0.9946037037037039</v>
      </c>
      <c r="H86" s="12"/>
      <c r="J86" s="12"/>
    </row>
    <row r="87" spans="1:10" ht="12.75">
      <c r="A87" s="6" t="s">
        <v>170</v>
      </c>
      <c r="B87" s="7">
        <v>10</v>
      </c>
      <c r="C87" s="8" t="s">
        <v>171</v>
      </c>
      <c r="D87" s="13">
        <v>421.2</v>
      </c>
      <c r="E87" s="13">
        <v>224.50657</v>
      </c>
      <c r="F87" s="14">
        <f t="shared" si="1"/>
        <v>0.5330165479582146</v>
      </c>
      <c r="H87" s="12"/>
      <c r="J87" s="12"/>
    </row>
    <row r="88" spans="1:10" ht="12.75">
      <c r="A88" s="6" t="s">
        <v>172</v>
      </c>
      <c r="B88" s="7">
        <v>10</v>
      </c>
      <c r="C88" s="8" t="s">
        <v>173</v>
      </c>
      <c r="D88" s="13">
        <v>421.2</v>
      </c>
      <c r="E88" s="13">
        <v>224.50657</v>
      </c>
      <c r="F88" s="14">
        <f t="shared" si="1"/>
        <v>0.5330165479582146</v>
      </c>
      <c r="H88" s="12"/>
      <c r="J88" s="12"/>
    </row>
    <row r="89" spans="1:10" ht="33.75">
      <c r="A89" s="6" t="s">
        <v>174</v>
      </c>
      <c r="B89" s="7">
        <v>10</v>
      </c>
      <c r="C89" s="8" t="s">
        <v>175</v>
      </c>
      <c r="D89" s="13">
        <v>599.3</v>
      </c>
      <c r="E89" s="13">
        <v>595.67234</v>
      </c>
      <c r="F89" s="14">
        <f t="shared" si="1"/>
        <v>0.9939468379776406</v>
      </c>
      <c r="H89" s="12"/>
      <c r="J89" s="12"/>
    </row>
    <row r="90" spans="1:10" ht="33.75">
      <c r="A90" s="6" t="s">
        <v>176</v>
      </c>
      <c r="B90" s="7">
        <v>10</v>
      </c>
      <c r="C90" s="8" t="s">
        <v>177</v>
      </c>
      <c r="D90" s="13">
        <v>595.7</v>
      </c>
      <c r="E90" s="13">
        <v>595.67234</v>
      </c>
      <c r="F90" s="14">
        <f t="shared" si="1"/>
        <v>0.9999535672318279</v>
      </c>
      <c r="H90" s="12"/>
      <c r="J90" s="12"/>
    </row>
    <row r="91" spans="1:10" ht="33.75">
      <c r="A91" s="6" t="s">
        <v>176</v>
      </c>
      <c r="B91" s="7">
        <v>10</v>
      </c>
      <c r="C91" s="8" t="s">
        <v>178</v>
      </c>
      <c r="D91" s="13">
        <v>3.6</v>
      </c>
      <c r="E91" s="13">
        <v>0</v>
      </c>
      <c r="F91" s="14">
        <f t="shared" si="1"/>
        <v>0</v>
      </c>
      <c r="H91" s="12"/>
      <c r="J91" s="12"/>
    </row>
    <row r="92" spans="1:10" ht="12.75">
      <c r="A92" s="6" t="s">
        <v>179</v>
      </c>
      <c r="B92" s="7">
        <v>10</v>
      </c>
      <c r="C92" s="8" t="s">
        <v>180</v>
      </c>
      <c r="D92" s="13">
        <v>670</v>
      </c>
      <c r="E92" s="13">
        <v>669.99152</v>
      </c>
      <c r="F92" s="14">
        <f t="shared" si="1"/>
        <v>0.9999873432835822</v>
      </c>
      <c r="H92" s="12"/>
      <c r="J92" s="12"/>
    </row>
    <row r="93" spans="1:10" ht="22.5">
      <c r="A93" s="6" t="s">
        <v>181</v>
      </c>
      <c r="B93" s="7">
        <v>10</v>
      </c>
      <c r="C93" s="8" t="s">
        <v>182</v>
      </c>
      <c r="D93" s="13">
        <v>670</v>
      </c>
      <c r="E93" s="13">
        <v>669.99152</v>
      </c>
      <c r="F93" s="14">
        <f t="shared" si="1"/>
        <v>0.9999873432835822</v>
      </c>
      <c r="H93" s="12"/>
      <c r="J93" s="12"/>
    </row>
    <row r="94" spans="1:10" ht="22.5">
      <c r="A94" s="6" t="s">
        <v>183</v>
      </c>
      <c r="B94" s="7">
        <v>10</v>
      </c>
      <c r="C94" s="8" t="s">
        <v>184</v>
      </c>
      <c r="D94" s="13">
        <v>0.8</v>
      </c>
      <c r="E94" s="13">
        <v>0</v>
      </c>
      <c r="F94" s="14">
        <f t="shared" si="1"/>
        <v>0</v>
      </c>
      <c r="H94" s="12"/>
      <c r="J94" s="12"/>
    </row>
    <row r="95" spans="1:10" ht="33.75">
      <c r="A95" s="6" t="s">
        <v>185</v>
      </c>
      <c r="B95" s="7">
        <v>10</v>
      </c>
      <c r="C95" s="8" t="s">
        <v>186</v>
      </c>
      <c r="D95" s="13">
        <v>0.3</v>
      </c>
      <c r="E95" s="13">
        <v>0.2</v>
      </c>
      <c r="F95" s="14">
        <f t="shared" si="1"/>
        <v>0.6666666666666667</v>
      </c>
      <c r="H95" s="12"/>
      <c r="J95" s="12"/>
    </row>
    <row r="96" spans="1:10" ht="33.75">
      <c r="A96" s="6" t="s">
        <v>185</v>
      </c>
      <c r="B96" s="7">
        <v>10</v>
      </c>
      <c r="C96" s="8" t="s">
        <v>187</v>
      </c>
      <c r="D96" s="13">
        <v>84.2</v>
      </c>
      <c r="E96" s="13">
        <v>81.58764</v>
      </c>
      <c r="F96" s="14">
        <f t="shared" si="1"/>
        <v>0.968974346793349</v>
      </c>
      <c r="H96" s="12"/>
      <c r="J96" s="12"/>
    </row>
    <row r="97" spans="1:10" ht="33.75">
      <c r="A97" s="6" t="s">
        <v>185</v>
      </c>
      <c r="B97" s="7">
        <v>10</v>
      </c>
      <c r="C97" s="8" t="s">
        <v>188</v>
      </c>
      <c r="D97" s="13">
        <v>0.1</v>
      </c>
      <c r="E97" s="13">
        <v>0</v>
      </c>
      <c r="F97" s="14">
        <f t="shared" si="1"/>
        <v>0</v>
      </c>
      <c r="H97" s="12"/>
      <c r="J97" s="12"/>
    </row>
    <row r="98" spans="1:10" ht="33.75">
      <c r="A98" s="6" t="s">
        <v>185</v>
      </c>
      <c r="B98" s="7">
        <v>10</v>
      </c>
      <c r="C98" s="8" t="s">
        <v>189</v>
      </c>
      <c r="D98" s="13">
        <v>0.3</v>
      </c>
      <c r="E98" s="13">
        <v>0</v>
      </c>
      <c r="F98" s="14">
        <f t="shared" si="1"/>
        <v>0</v>
      </c>
      <c r="H98" s="12"/>
      <c r="J98" s="12"/>
    </row>
    <row r="99" spans="1:10" ht="33.75">
      <c r="A99" s="6" t="s">
        <v>185</v>
      </c>
      <c r="B99" s="7">
        <v>10</v>
      </c>
      <c r="C99" s="8" t="s">
        <v>190</v>
      </c>
      <c r="D99" s="13">
        <v>139</v>
      </c>
      <c r="E99" s="13">
        <v>28.99892</v>
      </c>
      <c r="F99" s="14">
        <f t="shared" si="1"/>
        <v>0.20862532374100717</v>
      </c>
      <c r="H99" s="12"/>
      <c r="J99" s="12"/>
    </row>
    <row r="100" spans="1:10" ht="22.5">
      <c r="A100" s="6" t="s">
        <v>191</v>
      </c>
      <c r="B100" s="7">
        <v>10</v>
      </c>
      <c r="C100" s="8" t="s">
        <v>192</v>
      </c>
      <c r="D100" s="13">
        <v>784.0395500000001</v>
      </c>
      <c r="E100" s="13">
        <v>478.92703</v>
      </c>
      <c r="F100" s="14">
        <f t="shared" si="1"/>
        <v>0.6108454988016867</v>
      </c>
      <c r="H100" s="12"/>
      <c r="J100" s="12"/>
    </row>
    <row r="101" spans="1:10" ht="22.5">
      <c r="A101" s="6" t="s">
        <v>193</v>
      </c>
      <c r="B101" s="7">
        <v>10</v>
      </c>
      <c r="C101" s="8" t="s">
        <v>194</v>
      </c>
      <c r="D101" s="13">
        <v>0.8</v>
      </c>
      <c r="E101" s="13">
        <v>0</v>
      </c>
      <c r="F101" s="14">
        <f t="shared" si="1"/>
        <v>0</v>
      </c>
      <c r="H101" s="12"/>
      <c r="J101" s="12"/>
    </row>
    <row r="102" spans="1:10" ht="22.5">
      <c r="A102" s="6" t="s">
        <v>193</v>
      </c>
      <c r="B102" s="7">
        <v>10</v>
      </c>
      <c r="C102" s="8" t="s">
        <v>195</v>
      </c>
      <c r="D102" s="13">
        <v>0.7</v>
      </c>
      <c r="E102" s="13">
        <v>0</v>
      </c>
      <c r="F102" s="14">
        <f t="shared" si="1"/>
        <v>0</v>
      </c>
      <c r="H102" s="12"/>
      <c r="J102" s="12"/>
    </row>
    <row r="103" spans="1:10" ht="22.5">
      <c r="A103" s="6" t="s">
        <v>193</v>
      </c>
      <c r="B103" s="7">
        <v>10</v>
      </c>
      <c r="C103" s="8" t="s">
        <v>196</v>
      </c>
      <c r="D103" s="13">
        <v>0.7</v>
      </c>
      <c r="E103" s="13">
        <v>0</v>
      </c>
      <c r="F103" s="14">
        <f t="shared" si="1"/>
        <v>0</v>
      </c>
      <c r="H103" s="12"/>
      <c r="J103" s="12"/>
    </row>
    <row r="104" spans="1:10" ht="22.5">
      <c r="A104" s="6" t="s">
        <v>193</v>
      </c>
      <c r="B104" s="7">
        <v>10</v>
      </c>
      <c r="C104" s="8" t="s">
        <v>197</v>
      </c>
      <c r="D104" s="13">
        <v>5.9</v>
      </c>
      <c r="E104" s="13">
        <v>4.49923</v>
      </c>
      <c r="F104" s="14">
        <f t="shared" si="1"/>
        <v>0.7625813559322033</v>
      </c>
      <c r="H104" s="12"/>
      <c r="J104" s="12"/>
    </row>
    <row r="105" spans="1:10" ht="22.5">
      <c r="A105" s="6" t="s">
        <v>193</v>
      </c>
      <c r="B105" s="7">
        <v>10</v>
      </c>
      <c r="C105" s="8" t="s">
        <v>198</v>
      </c>
      <c r="D105" s="13">
        <v>242</v>
      </c>
      <c r="E105" s="13">
        <v>239.13048</v>
      </c>
      <c r="F105" s="14">
        <f t="shared" si="1"/>
        <v>0.988142479338843</v>
      </c>
      <c r="H105" s="12"/>
      <c r="J105" s="12"/>
    </row>
    <row r="106" spans="1:10" ht="22.5">
      <c r="A106" s="6" t="s">
        <v>193</v>
      </c>
      <c r="B106" s="7">
        <v>10</v>
      </c>
      <c r="C106" s="8" t="s">
        <v>199</v>
      </c>
      <c r="D106" s="13">
        <v>0.86</v>
      </c>
      <c r="E106" s="13">
        <v>0</v>
      </c>
      <c r="F106" s="14">
        <f t="shared" si="1"/>
        <v>0</v>
      </c>
      <c r="H106" s="12"/>
      <c r="J106" s="12"/>
    </row>
    <row r="107" spans="1:10" ht="22.5">
      <c r="A107" s="6" t="s">
        <v>193</v>
      </c>
      <c r="B107" s="7">
        <v>10</v>
      </c>
      <c r="C107" s="8" t="s">
        <v>200</v>
      </c>
      <c r="D107" s="13">
        <v>460</v>
      </c>
      <c r="E107" s="13">
        <v>167.62567</v>
      </c>
      <c r="F107" s="14">
        <f t="shared" si="1"/>
        <v>0.36440363043478263</v>
      </c>
      <c r="H107" s="12"/>
      <c r="J107" s="12"/>
    </row>
    <row r="108" spans="1:10" ht="22.5">
      <c r="A108" s="6" t="s">
        <v>193</v>
      </c>
      <c r="B108" s="7">
        <v>10</v>
      </c>
      <c r="C108" s="8" t="s">
        <v>201</v>
      </c>
      <c r="D108" s="13">
        <v>57.8</v>
      </c>
      <c r="E108" s="13">
        <v>55.1</v>
      </c>
      <c r="F108" s="14">
        <f t="shared" si="1"/>
        <v>0.953287197231834</v>
      </c>
      <c r="H108" s="12"/>
      <c r="J108" s="12"/>
    </row>
    <row r="109" spans="1:10" ht="22.5">
      <c r="A109" s="6" t="s">
        <v>193</v>
      </c>
      <c r="B109" s="7">
        <v>10</v>
      </c>
      <c r="C109" s="8" t="s">
        <v>202</v>
      </c>
      <c r="D109" s="13">
        <v>1.4</v>
      </c>
      <c r="E109" s="13">
        <v>1.4</v>
      </c>
      <c r="F109" s="14">
        <f t="shared" si="1"/>
        <v>1</v>
      </c>
      <c r="H109" s="12"/>
      <c r="J109" s="12"/>
    </row>
    <row r="110" spans="1:10" ht="22.5">
      <c r="A110" s="6" t="s">
        <v>193</v>
      </c>
      <c r="B110" s="7">
        <v>10</v>
      </c>
      <c r="C110" s="8" t="s">
        <v>203</v>
      </c>
      <c r="D110" s="13">
        <v>0.3</v>
      </c>
      <c r="E110" s="13">
        <v>0</v>
      </c>
      <c r="F110" s="14">
        <f t="shared" si="1"/>
        <v>0</v>
      </c>
      <c r="H110" s="12"/>
      <c r="J110" s="12"/>
    </row>
    <row r="111" spans="1:10" ht="22.5">
      <c r="A111" s="6" t="s">
        <v>193</v>
      </c>
      <c r="B111" s="7">
        <v>10</v>
      </c>
      <c r="C111" s="8" t="s">
        <v>204</v>
      </c>
      <c r="D111" s="13">
        <v>0.7</v>
      </c>
      <c r="E111" s="13">
        <v>0</v>
      </c>
      <c r="F111" s="14">
        <f t="shared" si="1"/>
        <v>0</v>
      </c>
      <c r="H111" s="12"/>
      <c r="J111" s="12"/>
    </row>
    <row r="112" spans="1:10" ht="22.5">
      <c r="A112" s="6" t="s">
        <v>193</v>
      </c>
      <c r="B112" s="7">
        <v>10</v>
      </c>
      <c r="C112" s="8" t="s">
        <v>205</v>
      </c>
      <c r="D112" s="13">
        <v>0.5</v>
      </c>
      <c r="E112" s="13">
        <v>0</v>
      </c>
      <c r="F112" s="14">
        <f t="shared" si="1"/>
        <v>0</v>
      </c>
      <c r="H112" s="12"/>
      <c r="J112" s="12"/>
    </row>
    <row r="113" spans="1:10" ht="22.5">
      <c r="A113" s="6" t="s">
        <v>193</v>
      </c>
      <c r="B113" s="7">
        <v>10</v>
      </c>
      <c r="C113" s="8" t="s">
        <v>206</v>
      </c>
      <c r="D113" s="13">
        <v>0.3</v>
      </c>
      <c r="E113" s="13">
        <v>0</v>
      </c>
      <c r="F113" s="14">
        <f t="shared" si="1"/>
        <v>0</v>
      </c>
      <c r="H113" s="12"/>
      <c r="J113" s="12"/>
    </row>
    <row r="114" spans="1:10" ht="22.5">
      <c r="A114" s="6" t="s">
        <v>193</v>
      </c>
      <c r="B114" s="7">
        <v>10</v>
      </c>
      <c r="C114" s="8" t="s">
        <v>207</v>
      </c>
      <c r="D114" s="13">
        <v>11.2</v>
      </c>
      <c r="E114" s="13">
        <v>11.17165</v>
      </c>
      <c r="F114" s="14">
        <f t="shared" si="1"/>
        <v>0.99746875</v>
      </c>
      <c r="H114" s="12"/>
      <c r="J114" s="12"/>
    </row>
    <row r="115" spans="1:10" ht="22.5">
      <c r="A115" s="6" t="s">
        <v>193</v>
      </c>
      <c r="B115" s="7">
        <v>10</v>
      </c>
      <c r="C115" s="8" t="s">
        <v>208</v>
      </c>
      <c r="D115" s="13">
        <v>0.8795499999999999</v>
      </c>
      <c r="E115" s="13">
        <v>0</v>
      </c>
      <c r="F115" s="14">
        <f t="shared" si="1"/>
        <v>0</v>
      </c>
      <c r="H115" s="12"/>
      <c r="J115" s="12"/>
    </row>
    <row r="116" spans="1:10" ht="12.75">
      <c r="A116" s="6" t="s">
        <v>209</v>
      </c>
      <c r="B116" s="7">
        <v>10</v>
      </c>
      <c r="C116" s="8" t="s">
        <v>210</v>
      </c>
      <c r="D116" s="13">
        <v>507.5489</v>
      </c>
      <c r="E116" s="13">
        <v>527.63779</v>
      </c>
      <c r="F116" s="14">
        <f t="shared" si="1"/>
        <v>1.039580205966361</v>
      </c>
      <c r="H116" s="12"/>
      <c r="J116" s="12"/>
    </row>
    <row r="117" spans="1:10" ht="12.75">
      <c r="A117" s="6" t="s">
        <v>211</v>
      </c>
      <c r="B117" s="7">
        <v>10</v>
      </c>
      <c r="C117" s="8" t="s">
        <v>212</v>
      </c>
      <c r="D117" s="13">
        <v>0</v>
      </c>
      <c r="E117" s="13">
        <v>20.08889</v>
      </c>
      <c r="F117" s="14">
        <v>0</v>
      </c>
      <c r="H117" s="12"/>
      <c r="J117" s="12"/>
    </row>
    <row r="118" spans="1:10" ht="12.75">
      <c r="A118" s="6" t="s">
        <v>213</v>
      </c>
      <c r="B118" s="7">
        <v>10</v>
      </c>
      <c r="C118" s="8" t="s">
        <v>214</v>
      </c>
      <c r="D118" s="13">
        <v>0</v>
      </c>
      <c r="E118" s="13">
        <v>8.40807</v>
      </c>
      <c r="F118" s="14">
        <v>0</v>
      </c>
      <c r="H118" s="12"/>
      <c r="J118" s="12"/>
    </row>
    <row r="119" spans="1:10" ht="12.75">
      <c r="A119" s="6" t="s">
        <v>213</v>
      </c>
      <c r="B119" s="7">
        <v>10</v>
      </c>
      <c r="C119" s="8" t="s">
        <v>215</v>
      </c>
      <c r="D119" s="13">
        <v>0</v>
      </c>
      <c r="E119" s="13">
        <v>11.680819999999999</v>
      </c>
      <c r="F119" s="14">
        <v>0</v>
      </c>
      <c r="H119" s="12"/>
      <c r="J119" s="12"/>
    </row>
    <row r="120" spans="1:10" ht="12.75">
      <c r="A120" s="6" t="s">
        <v>216</v>
      </c>
      <c r="B120" s="7">
        <v>10</v>
      </c>
      <c r="C120" s="8" t="s">
        <v>217</v>
      </c>
      <c r="D120" s="13">
        <v>507.5489</v>
      </c>
      <c r="E120" s="13">
        <v>507.5489</v>
      </c>
      <c r="F120" s="14">
        <f t="shared" si="1"/>
        <v>1</v>
      </c>
      <c r="H120" s="12"/>
      <c r="J120" s="12"/>
    </row>
    <row r="121" spans="1:10" ht="12.75">
      <c r="A121" s="6" t="s">
        <v>218</v>
      </c>
      <c r="B121" s="7">
        <v>10</v>
      </c>
      <c r="C121" s="8" t="s">
        <v>219</v>
      </c>
      <c r="D121" s="13">
        <v>19.7</v>
      </c>
      <c r="E121" s="13">
        <v>19.7</v>
      </c>
      <c r="F121" s="14">
        <f t="shared" si="1"/>
        <v>1</v>
      </c>
      <c r="H121" s="12"/>
      <c r="J121" s="12"/>
    </row>
    <row r="122" spans="1:10" ht="12.75">
      <c r="A122" s="6" t="s">
        <v>218</v>
      </c>
      <c r="B122" s="7">
        <v>10</v>
      </c>
      <c r="C122" s="8" t="s">
        <v>220</v>
      </c>
      <c r="D122" s="13">
        <v>487.8489</v>
      </c>
      <c r="E122" s="13">
        <v>487.8489</v>
      </c>
      <c r="F122" s="14">
        <f t="shared" si="1"/>
        <v>1</v>
      </c>
      <c r="H122" s="12"/>
      <c r="J122" s="12"/>
    </row>
    <row r="123" spans="1:10" ht="12.75">
      <c r="A123" s="6" t="s">
        <v>221</v>
      </c>
      <c r="B123" s="7">
        <v>10</v>
      </c>
      <c r="C123" s="8" t="s">
        <v>222</v>
      </c>
      <c r="D123" s="13">
        <v>194229.66369999998</v>
      </c>
      <c r="E123" s="13">
        <v>100242</v>
      </c>
      <c r="F123" s="14">
        <f t="shared" si="1"/>
        <v>0.5161003633040838</v>
      </c>
      <c r="H123" s="12"/>
      <c r="J123" s="12"/>
    </row>
    <row r="124" spans="1:10" ht="22.5">
      <c r="A124" s="6" t="s">
        <v>223</v>
      </c>
      <c r="B124" s="7">
        <v>10</v>
      </c>
      <c r="C124" s="8" t="s">
        <v>224</v>
      </c>
      <c r="D124" s="13">
        <v>194674.99259</v>
      </c>
      <c r="E124" s="13">
        <v>100687.32889</v>
      </c>
      <c r="F124" s="14">
        <f t="shared" si="1"/>
        <v>0.5172073081931741</v>
      </c>
      <c r="H124" s="12"/>
      <c r="J124" s="12"/>
    </row>
    <row r="125" spans="1:10" ht="12.75">
      <c r="A125" s="6" t="s">
        <v>225</v>
      </c>
      <c r="B125" s="7">
        <v>10</v>
      </c>
      <c r="C125" s="8" t="s">
        <v>226</v>
      </c>
      <c r="D125" s="13">
        <v>87774.923</v>
      </c>
      <c r="E125" s="13">
        <v>52444.923</v>
      </c>
      <c r="F125" s="14">
        <f t="shared" si="1"/>
        <v>0.5974932384731344</v>
      </c>
      <c r="H125" s="12"/>
      <c r="J125" s="12"/>
    </row>
    <row r="126" spans="1:10" ht="12.75">
      <c r="A126" s="6" t="s">
        <v>227</v>
      </c>
      <c r="B126" s="7">
        <v>10</v>
      </c>
      <c r="C126" s="8" t="s">
        <v>228</v>
      </c>
      <c r="D126" s="13">
        <v>72101</v>
      </c>
      <c r="E126" s="13">
        <v>36771</v>
      </c>
      <c r="F126" s="14">
        <f t="shared" si="1"/>
        <v>0.5099929265890903</v>
      </c>
      <c r="H126" s="12"/>
      <c r="J126" s="12"/>
    </row>
    <row r="127" spans="1:10" ht="12.75">
      <c r="A127" s="6" t="s">
        <v>229</v>
      </c>
      <c r="B127" s="7">
        <v>10</v>
      </c>
      <c r="C127" s="8" t="s">
        <v>230</v>
      </c>
      <c r="D127" s="13">
        <v>72101</v>
      </c>
      <c r="E127" s="13">
        <v>36771</v>
      </c>
      <c r="F127" s="14">
        <f t="shared" si="1"/>
        <v>0.5099929265890903</v>
      </c>
      <c r="H127" s="12"/>
      <c r="J127" s="12"/>
    </row>
    <row r="128" spans="1:10" ht="12.75">
      <c r="A128" s="6" t="s">
        <v>231</v>
      </c>
      <c r="B128" s="7">
        <v>10</v>
      </c>
      <c r="C128" s="8" t="s">
        <v>232</v>
      </c>
      <c r="D128" s="13">
        <v>15673.923</v>
      </c>
      <c r="E128" s="13">
        <v>15673.923</v>
      </c>
      <c r="F128" s="14">
        <f t="shared" si="1"/>
        <v>1</v>
      </c>
      <c r="H128" s="12"/>
      <c r="J128" s="12"/>
    </row>
    <row r="129" spans="1:10" ht="12.75">
      <c r="A129" s="6" t="s">
        <v>233</v>
      </c>
      <c r="B129" s="7">
        <v>10</v>
      </c>
      <c r="C129" s="8" t="s">
        <v>234</v>
      </c>
      <c r="D129" s="13">
        <v>15673.923</v>
      </c>
      <c r="E129" s="13">
        <v>15673.923</v>
      </c>
      <c r="F129" s="14">
        <f t="shared" si="1"/>
        <v>1</v>
      </c>
      <c r="H129" s="12"/>
      <c r="J129" s="12"/>
    </row>
    <row r="130" spans="1:10" ht="22.5">
      <c r="A130" s="6" t="s">
        <v>235</v>
      </c>
      <c r="B130" s="7">
        <v>10</v>
      </c>
      <c r="C130" s="8" t="s">
        <v>236</v>
      </c>
      <c r="D130" s="13">
        <v>54786.71236</v>
      </c>
      <c r="E130" s="13">
        <v>30798.625379999998</v>
      </c>
      <c r="F130" s="14">
        <f t="shared" si="1"/>
        <v>0.5621550199549152</v>
      </c>
      <c r="H130" s="12"/>
      <c r="J130" s="12"/>
    </row>
    <row r="131" spans="1:10" ht="12.75">
      <c r="A131" s="6" t="s">
        <v>237</v>
      </c>
      <c r="B131" s="7">
        <v>10</v>
      </c>
      <c r="C131" s="8" t="s">
        <v>238</v>
      </c>
      <c r="D131" s="13">
        <v>15102.285380000001</v>
      </c>
      <c r="E131" s="13">
        <v>15102.285380000001</v>
      </c>
      <c r="F131" s="14">
        <f t="shared" si="1"/>
        <v>1</v>
      </c>
      <c r="H131" s="12"/>
      <c r="J131" s="12"/>
    </row>
    <row r="132" spans="1:10" ht="22.5">
      <c r="A132" s="6" t="s">
        <v>239</v>
      </c>
      <c r="B132" s="7">
        <v>10</v>
      </c>
      <c r="C132" s="8" t="s">
        <v>240</v>
      </c>
      <c r="D132" s="13">
        <v>15102.285380000001</v>
      </c>
      <c r="E132" s="13">
        <v>15102.285380000001</v>
      </c>
      <c r="F132" s="14">
        <f t="shared" si="1"/>
        <v>1</v>
      </c>
      <c r="H132" s="12"/>
      <c r="J132" s="12"/>
    </row>
    <row r="133" spans="1:10" ht="12.75">
      <c r="A133" s="6" t="s">
        <v>241</v>
      </c>
      <c r="B133" s="7">
        <v>10</v>
      </c>
      <c r="C133" s="8" t="s">
        <v>242</v>
      </c>
      <c r="D133" s="13">
        <v>39684.42698</v>
      </c>
      <c r="E133" s="13">
        <v>15696.34</v>
      </c>
      <c r="F133" s="14">
        <f t="shared" si="1"/>
        <v>0.39552895668395516</v>
      </c>
      <c r="H133" s="12"/>
      <c r="J133" s="12"/>
    </row>
    <row r="134" spans="1:10" ht="12.75">
      <c r="A134" s="6" t="s">
        <v>243</v>
      </c>
      <c r="B134" s="7">
        <v>10</v>
      </c>
      <c r="C134" s="8" t="s">
        <v>244</v>
      </c>
      <c r="D134" s="13">
        <v>2900.04698</v>
      </c>
      <c r="E134" s="13">
        <v>2615.04</v>
      </c>
      <c r="F134" s="14">
        <f aca="true" t="shared" si="2" ref="F134:F170">SUM(E134/D134)</f>
        <v>0.9017233231166483</v>
      </c>
      <c r="H134" s="12"/>
      <c r="J134" s="12"/>
    </row>
    <row r="135" spans="1:10" ht="12.75">
      <c r="A135" s="6" t="s">
        <v>243</v>
      </c>
      <c r="B135" s="7">
        <v>10</v>
      </c>
      <c r="C135" s="8" t="s">
        <v>245</v>
      </c>
      <c r="D135" s="13">
        <v>5778.88</v>
      </c>
      <c r="E135" s="13">
        <v>1839</v>
      </c>
      <c r="F135" s="14">
        <f t="shared" si="2"/>
        <v>0.31822775347472176</v>
      </c>
      <c r="H135" s="12"/>
      <c r="J135" s="12"/>
    </row>
    <row r="136" spans="1:10" ht="12.75">
      <c r="A136" s="6" t="s">
        <v>243</v>
      </c>
      <c r="B136" s="7">
        <v>10</v>
      </c>
      <c r="C136" s="8" t="s">
        <v>246</v>
      </c>
      <c r="D136" s="13">
        <v>31005.5</v>
      </c>
      <c r="E136" s="13">
        <v>11242.3</v>
      </c>
      <c r="F136" s="14">
        <f t="shared" si="2"/>
        <v>0.36259050813565336</v>
      </c>
      <c r="H136" s="12"/>
      <c r="J136" s="12"/>
    </row>
    <row r="137" spans="1:10" ht="12.75">
      <c r="A137" s="6" t="s">
        <v>247</v>
      </c>
      <c r="B137" s="7">
        <v>10</v>
      </c>
      <c r="C137" s="8" t="s">
        <v>248</v>
      </c>
      <c r="D137" s="13">
        <v>46712.55</v>
      </c>
      <c r="E137" s="13">
        <v>14751.88351</v>
      </c>
      <c r="F137" s="14">
        <f t="shared" si="2"/>
        <v>0.3158012891610498</v>
      </c>
      <c r="H137" s="12"/>
      <c r="J137" s="12"/>
    </row>
    <row r="138" spans="1:10" ht="22.5">
      <c r="A138" s="6" t="s">
        <v>249</v>
      </c>
      <c r="B138" s="7">
        <v>10</v>
      </c>
      <c r="C138" s="8" t="s">
        <v>250</v>
      </c>
      <c r="D138" s="13">
        <v>9545.758</v>
      </c>
      <c r="E138" s="13">
        <v>4815.5725</v>
      </c>
      <c r="F138" s="14">
        <f t="shared" si="2"/>
        <v>0.5044725101977234</v>
      </c>
      <c r="H138" s="12"/>
      <c r="J138" s="12"/>
    </row>
    <row r="139" spans="1:10" ht="22.5">
      <c r="A139" s="6" t="s">
        <v>251</v>
      </c>
      <c r="B139" s="7">
        <v>10</v>
      </c>
      <c r="C139" s="8" t="s">
        <v>252</v>
      </c>
      <c r="D139" s="13">
        <v>9448.108</v>
      </c>
      <c r="E139" s="13">
        <v>4717.9225</v>
      </c>
      <c r="F139" s="14">
        <f t="shared" si="2"/>
        <v>0.4993510340906348</v>
      </c>
      <c r="H139" s="12"/>
      <c r="J139" s="12"/>
    </row>
    <row r="140" spans="1:10" ht="22.5">
      <c r="A140" s="6" t="s">
        <v>251</v>
      </c>
      <c r="B140" s="7">
        <v>10</v>
      </c>
      <c r="C140" s="8" t="s">
        <v>253</v>
      </c>
      <c r="D140" s="13">
        <v>97.65</v>
      </c>
      <c r="E140" s="13">
        <v>97.65</v>
      </c>
      <c r="F140" s="14">
        <f t="shared" si="2"/>
        <v>1</v>
      </c>
      <c r="H140" s="12"/>
      <c r="J140" s="12"/>
    </row>
    <row r="141" spans="1:10" ht="22.5">
      <c r="A141" s="6" t="s">
        <v>254</v>
      </c>
      <c r="B141" s="7">
        <v>10</v>
      </c>
      <c r="C141" s="8" t="s">
        <v>255</v>
      </c>
      <c r="D141" s="13">
        <v>6306.6</v>
      </c>
      <c r="E141" s="13">
        <v>3098.76223</v>
      </c>
      <c r="F141" s="14">
        <f t="shared" si="2"/>
        <v>0.4913522706371103</v>
      </c>
      <c r="H141" s="12"/>
      <c r="J141" s="12"/>
    </row>
    <row r="142" spans="1:10" ht="22.5">
      <c r="A142" s="6" t="s">
        <v>256</v>
      </c>
      <c r="B142" s="7">
        <v>10</v>
      </c>
      <c r="C142" s="8" t="s">
        <v>257</v>
      </c>
      <c r="D142" s="13">
        <v>6306.6</v>
      </c>
      <c r="E142" s="13">
        <v>3098.76223</v>
      </c>
      <c r="F142" s="14">
        <f t="shared" si="2"/>
        <v>0.4913522706371103</v>
      </c>
      <c r="H142" s="12"/>
      <c r="J142" s="12"/>
    </row>
    <row r="143" spans="1:10" ht="33.75">
      <c r="A143" s="6" t="s">
        <v>258</v>
      </c>
      <c r="B143" s="7">
        <v>10</v>
      </c>
      <c r="C143" s="8" t="s">
        <v>259</v>
      </c>
      <c r="D143" s="13">
        <v>479.339</v>
      </c>
      <c r="E143" s="13">
        <v>0</v>
      </c>
      <c r="F143" s="14">
        <f t="shared" si="2"/>
        <v>0</v>
      </c>
      <c r="H143" s="12"/>
      <c r="J143" s="12"/>
    </row>
    <row r="144" spans="1:10" ht="33.75">
      <c r="A144" s="6" t="s">
        <v>260</v>
      </c>
      <c r="B144" s="7">
        <v>10</v>
      </c>
      <c r="C144" s="8" t="s">
        <v>261</v>
      </c>
      <c r="D144" s="13">
        <v>479.339</v>
      </c>
      <c r="E144" s="13">
        <v>0</v>
      </c>
      <c r="F144" s="14">
        <f t="shared" si="2"/>
        <v>0</v>
      </c>
      <c r="H144" s="12"/>
      <c r="J144" s="12"/>
    </row>
    <row r="145" spans="1:10" ht="33.75">
      <c r="A145" s="6" t="s">
        <v>262</v>
      </c>
      <c r="B145" s="7">
        <v>10</v>
      </c>
      <c r="C145" s="8" t="s">
        <v>263</v>
      </c>
      <c r="D145" s="13">
        <v>5414.261</v>
      </c>
      <c r="E145" s="13">
        <v>0</v>
      </c>
      <c r="F145" s="14">
        <f t="shared" si="2"/>
        <v>0</v>
      </c>
      <c r="H145" s="12"/>
      <c r="J145" s="12"/>
    </row>
    <row r="146" spans="1:10" ht="33.75">
      <c r="A146" s="6" t="s">
        <v>264</v>
      </c>
      <c r="B146" s="7">
        <v>10</v>
      </c>
      <c r="C146" s="8" t="s">
        <v>265</v>
      </c>
      <c r="D146" s="13">
        <v>5414.261</v>
      </c>
      <c r="E146" s="13">
        <v>0</v>
      </c>
      <c r="F146" s="14">
        <f t="shared" si="2"/>
        <v>0</v>
      </c>
      <c r="H146" s="12"/>
      <c r="J146" s="12"/>
    </row>
    <row r="147" spans="1:10" ht="33.75">
      <c r="A147" s="6" t="s">
        <v>266</v>
      </c>
      <c r="B147" s="7">
        <v>10</v>
      </c>
      <c r="C147" s="8" t="s">
        <v>267</v>
      </c>
      <c r="D147" s="13">
        <v>191.385</v>
      </c>
      <c r="E147" s="13">
        <v>176.92778</v>
      </c>
      <c r="F147" s="14">
        <f t="shared" si="2"/>
        <v>0.9244600151527028</v>
      </c>
      <c r="H147" s="12"/>
      <c r="J147" s="12"/>
    </row>
    <row r="148" spans="1:10" ht="33.75">
      <c r="A148" s="6" t="s">
        <v>268</v>
      </c>
      <c r="B148" s="7">
        <v>10</v>
      </c>
      <c r="C148" s="8" t="s">
        <v>269</v>
      </c>
      <c r="D148" s="13">
        <v>191.385</v>
      </c>
      <c r="E148" s="13">
        <v>176.92778</v>
      </c>
      <c r="F148" s="14">
        <f t="shared" si="2"/>
        <v>0.9244600151527028</v>
      </c>
      <c r="H148" s="12"/>
      <c r="J148" s="12"/>
    </row>
    <row r="149" spans="1:10" ht="33.75">
      <c r="A149" s="6" t="s">
        <v>270</v>
      </c>
      <c r="B149" s="7">
        <v>10</v>
      </c>
      <c r="C149" s="8" t="s">
        <v>271</v>
      </c>
      <c r="D149" s="13">
        <v>9050.712</v>
      </c>
      <c r="E149" s="13">
        <v>0</v>
      </c>
      <c r="F149" s="14">
        <f t="shared" si="2"/>
        <v>0</v>
      </c>
      <c r="H149" s="12"/>
      <c r="J149" s="12"/>
    </row>
    <row r="150" spans="1:10" ht="33.75">
      <c r="A150" s="6" t="s">
        <v>272</v>
      </c>
      <c r="B150" s="7">
        <v>10</v>
      </c>
      <c r="C150" s="8" t="s">
        <v>273</v>
      </c>
      <c r="D150" s="13">
        <v>9050.712</v>
      </c>
      <c r="E150" s="13">
        <v>0</v>
      </c>
      <c r="F150" s="14">
        <f t="shared" si="2"/>
        <v>0</v>
      </c>
      <c r="H150" s="12"/>
      <c r="J150" s="12"/>
    </row>
    <row r="151" spans="1:10" ht="56.25">
      <c r="A151" s="6" t="s">
        <v>274</v>
      </c>
      <c r="B151" s="7">
        <v>10</v>
      </c>
      <c r="C151" s="8" t="s">
        <v>275</v>
      </c>
      <c r="D151" s="13">
        <v>1234.188</v>
      </c>
      <c r="E151" s="13">
        <v>1234.188</v>
      </c>
      <c r="F151" s="14">
        <f t="shared" si="2"/>
        <v>1</v>
      </c>
      <c r="H151" s="12"/>
      <c r="J151" s="12"/>
    </row>
    <row r="152" spans="1:10" ht="56.25">
      <c r="A152" s="6" t="s">
        <v>276</v>
      </c>
      <c r="B152" s="7">
        <v>10</v>
      </c>
      <c r="C152" s="8" t="s">
        <v>277</v>
      </c>
      <c r="D152" s="13">
        <v>1234.188</v>
      </c>
      <c r="E152" s="13">
        <v>1234.188</v>
      </c>
      <c r="F152" s="14">
        <f t="shared" si="2"/>
        <v>1</v>
      </c>
      <c r="H152" s="12"/>
      <c r="J152" s="12"/>
    </row>
    <row r="153" spans="1:10" ht="45">
      <c r="A153" s="6" t="s">
        <v>278</v>
      </c>
      <c r="B153" s="7">
        <v>10</v>
      </c>
      <c r="C153" s="8" t="s">
        <v>279</v>
      </c>
      <c r="D153" s="13">
        <v>1234.188</v>
      </c>
      <c r="E153" s="13">
        <v>617.094</v>
      </c>
      <c r="F153" s="14">
        <f t="shared" si="2"/>
        <v>0.5</v>
      </c>
      <c r="H153" s="12"/>
      <c r="J153" s="12"/>
    </row>
    <row r="154" spans="1:10" ht="45">
      <c r="A154" s="6" t="s">
        <v>280</v>
      </c>
      <c r="B154" s="7">
        <v>10</v>
      </c>
      <c r="C154" s="8" t="s">
        <v>281</v>
      </c>
      <c r="D154" s="13">
        <v>1234.188</v>
      </c>
      <c r="E154" s="13">
        <v>617.094</v>
      </c>
      <c r="F154" s="14">
        <f t="shared" si="2"/>
        <v>0.5</v>
      </c>
      <c r="H154" s="12"/>
      <c r="J154" s="12"/>
    </row>
    <row r="155" spans="1:10" ht="12.75">
      <c r="A155" s="6" t="s">
        <v>282</v>
      </c>
      <c r="B155" s="7">
        <v>10</v>
      </c>
      <c r="C155" s="8" t="s">
        <v>283</v>
      </c>
      <c r="D155" s="13">
        <v>13256.119</v>
      </c>
      <c r="E155" s="13">
        <v>4809.339</v>
      </c>
      <c r="F155" s="14">
        <f t="shared" si="2"/>
        <v>0.36280143532205766</v>
      </c>
      <c r="H155" s="12"/>
      <c r="J155" s="12"/>
    </row>
    <row r="156" spans="1:10" ht="12.75">
      <c r="A156" s="6" t="s">
        <v>284</v>
      </c>
      <c r="B156" s="7">
        <v>10</v>
      </c>
      <c r="C156" s="8" t="s">
        <v>285</v>
      </c>
      <c r="D156" s="13">
        <v>10890.78</v>
      </c>
      <c r="E156" s="13">
        <v>3060</v>
      </c>
      <c r="F156" s="14">
        <f t="shared" si="2"/>
        <v>0.2809716108488097</v>
      </c>
      <c r="H156" s="12"/>
      <c r="J156" s="12"/>
    </row>
    <row r="157" spans="1:10" ht="12.75">
      <c r="A157" s="6" t="s">
        <v>284</v>
      </c>
      <c r="B157" s="7">
        <v>10</v>
      </c>
      <c r="C157" s="8" t="s">
        <v>286</v>
      </c>
      <c r="D157" s="13">
        <v>1131.339</v>
      </c>
      <c r="E157" s="13">
        <v>1131.339</v>
      </c>
      <c r="F157" s="14">
        <f t="shared" si="2"/>
        <v>1</v>
      </c>
      <c r="H157" s="12"/>
      <c r="J157" s="12"/>
    </row>
    <row r="158" spans="1:10" ht="12.75">
      <c r="A158" s="6" t="s">
        <v>284</v>
      </c>
      <c r="B158" s="7">
        <v>10</v>
      </c>
      <c r="C158" s="8" t="s">
        <v>287</v>
      </c>
      <c r="D158" s="13">
        <v>1234</v>
      </c>
      <c r="E158" s="13">
        <v>618</v>
      </c>
      <c r="F158" s="14">
        <f t="shared" si="2"/>
        <v>0.5008103727714749</v>
      </c>
      <c r="H158" s="12"/>
      <c r="J158" s="12"/>
    </row>
    <row r="159" spans="1:10" ht="12.75">
      <c r="A159" s="6" t="s">
        <v>288</v>
      </c>
      <c r="B159" s="7">
        <v>10</v>
      </c>
      <c r="C159" s="8" t="s">
        <v>289</v>
      </c>
      <c r="D159" s="13">
        <v>5400.80723</v>
      </c>
      <c r="E159" s="13">
        <v>2691.897</v>
      </c>
      <c r="F159" s="14">
        <f t="shared" si="2"/>
        <v>0.49842493637751994</v>
      </c>
      <c r="H159" s="12"/>
      <c r="J159" s="12"/>
    </row>
    <row r="160" spans="1:10" ht="33.75">
      <c r="A160" s="6" t="s">
        <v>290</v>
      </c>
      <c r="B160" s="7">
        <v>10</v>
      </c>
      <c r="C160" s="8" t="s">
        <v>291</v>
      </c>
      <c r="D160" s="13">
        <v>5400.80723</v>
      </c>
      <c r="E160" s="13">
        <v>2691.897</v>
      </c>
      <c r="F160" s="14">
        <f t="shared" si="2"/>
        <v>0.49842493637751994</v>
      </c>
      <c r="H160" s="12"/>
      <c r="J160" s="12"/>
    </row>
    <row r="161" spans="1:10" ht="33.75">
      <c r="A161" s="6" t="s">
        <v>292</v>
      </c>
      <c r="B161" s="7">
        <v>10</v>
      </c>
      <c r="C161" s="8" t="s">
        <v>293</v>
      </c>
      <c r="D161" s="13">
        <v>3409.22363</v>
      </c>
      <c r="E161" s="13">
        <v>1551.758</v>
      </c>
      <c r="F161" s="14">
        <f t="shared" si="2"/>
        <v>0.45516462644018457</v>
      </c>
      <c r="H161" s="12"/>
      <c r="J161" s="12"/>
    </row>
    <row r="162" spans="1:10" ht="33.75">
      <c r="A162" s="6" t="s">
        <v>292</v>
      </c>
      <c r="B162" s="7">
        <v>10</v>
      </c>
      <c r="C162" s="8" t="s">
        <v>294</v>
      </c>
      <c r="D162" s="13">
        <v>1271.6</v>
      </c>
      <c r="E162" s="13">
        <v>629.461</v>
      </c>
      <c r="F162" s="14">
        <f t="shared" si="2"/>
        <v>0.4950149418055993</v>
      </c>
      <c r="H162" s="12"/>
      <c r="J162" s="12"/>
    </row>
    <row r="163" spans="1:10" ht="33.75">
      <c r="A163" s="6" t="s">
        <v>292</v>
      </c>
      <c r="B163" s="7">
        <v>10</v>
      </c>
      <c r="C163" s="8" t="s">
        <v>295</v>
      </c>
      <c r="D163" s="13">
        <v>719.9836</v>
      </c>
      <c r="E163" s="13">
        <v>510.678</v>
      </c>
      <c r="F163" s="14">
        <f t="shared" si="2"/>
        <v>0.7092911560763329</v>
      </c>
      <c r="H163" s="12"/>
      <c r="J163" s="12"/>
    </row>
    <row r="164" spans="1:10" ht="12.75">
      <c r="A164" s="6" t="s">
        <v>296</v>
      </c>
      <c r="B164" s="7">
        <v>10</v>
      </c>
      <c r="C164" s="8" t="s">
        <v>297</v>
      </c>
      <c r="D164" s="13">
        <v>400</v>
      </c>
      <c r="E164" s="13">
        <v>400</v>
      </c>
      <c r="F164" s="14">
        <f t="shared" si="2"/>
        <v>1</v>
      </c>
      <c r="H164" s="12"/>
      <c r="J164" s="12"/>
    </row>
    <row r="165" spans="1:10" ht="12.75">
      <c r="A165" s="6" t="s">
        <v>298</v>
      </c>
      <c r="B165" s="7">
        <v>10</v>
      </c>
      <c r="C165" s="8" t="s">
        <v>299</v>
      </c>
      <c r="D165" s="13">
        <v>400</v>
      </c>
      <c r="E165" s="13">
        <v>400</v>
      </c>
      <c r="F165" s="14">
        <f t="shared" si="2"/>
        <v>1</v>
      </c>
      <c r="H165" s="12"/>
      <c r="J165" s="12"/>
    </row>
    <row r="166" spans="1:10" ht="12.75">
      <c r="A166" s="6" t="s">
        <v>298</v>
      </c>
      <c r="B166" s="7">
        <v>10</v>
      </c>
      <c r="C166" s="8" t="s">
        <v>300</v>
      </c>
      <c r="D166" s="13">
        <v>400</v>
      </c>
      <c r="E166" s="13">
        <v>400</v>
      </c>
      <c r="F166" s="14">
        <f t="shared" si="2"/>
        <v>1</v>
      </c>
      <c r="H166" s="12"/>
      <c r="J166" s="12"/>
    </row>
    <row r="167" spans="1:10" ht="22.5">
      <c r="A167" s="6" t="s">
        <v>301</v>
      </c>
      <c r="B167" s="7">
        <v>10</v>
      </c>
      <c r="C167" s="8" t="s">
        <v>302</v>
      </c>
      <c r="D167" s="13">
        <v>-845.32889</v>
      </c>
      <c r="E167" s="13">
        <v>-845.32889</v>
      </c>
      <c r="F167" s="14">
        <f t="shared" si="2"/>
        <v>1</v>
      </c>
      <c r="H167" s="12"/>
      <c r="J167" s="12"/>
    </row>
    <row r="168" spans="1:10" ht="22.5">
      <c r="A168" s="6" t="s">
        <v>303</v>
      </c>
      <c r="B168" s="7">
        <v>10</v>
      </c>
      <c r="C168" s="8" t="s">
        <v>304</v>
      </c>
      <c r="D168" s="13">
        <v>-845.32889</v>
      </c>
      <c r="E168" s="13">
        <v>-845.32889</v>
      </c>
      <c r="F168" s="14">
        <f t="shared" si="2"/>
        <v>1</v>
      </c>
      <c r="H168" s="12"/>
      <c r="J168" s="12"/>
    </row>
    <row r="169" spans="1:10" ht="22.5">
      <c r="A169" s="6" t="s">
        <v>305</v>
      </c>
      <c r="B169" s="7">
        <v>10</v>
      </c>
      <c r="C169" s="8" t="s">
        <v>306</v>
      </c>
      <c r="D169" s="13">
        <v>-559.4724699999999</v>
      </c>
      <c r="E169" s="13">
        <v>-559.4724699999999</v>
      </c>
      <c r="F169" s="14">
        <f t="shared" si="2"/>
        <v>1</v>
      </c>
      <c r="H169" s="12"/>
      <c r="J169" s="12"/>
    </row>
    <row r="170" spans="1:10" ht="23.25" thickBot="1">
      <c r="A170" s="6" t="s">
        <v>305</v>
      </c>
      <c r="B170" s="7">
        <v>10</v>
      </c>
      <c r="C170" s="8" t="s">
        <v>307</v>
      </c>
      <c r="D170" s="13">
        <v>-285.85641999999996</v>
      </c>
      <c r="E170" s="13">
        <v>-285.85641999999996</v>
      </c>
      <c r="F170" s="14">
        <f t="shared" si="2"/>
        <v>1</v>
      </c>
      <c r="H170" s="12"/>
      <c r="J170" s="12"/>
    </row>
    <row r="171" spans="1:6" ht="12.75">
      <c r="A171" s="1"/>
      <c r="B171" s="9"/>
      <c r="C171" s="9"/>
      <c r="D171" s="10"/>
      <c r="E171" s="10"/>
      <c r="F171" s="10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8"/>
  <sheetViews>
    <sheetView tabSelected="1" zoomScalePageLayoutView="0" workbookViewId="0" topLeftCell="A223">
      <selection activeCell="E10" sqref="E10"/>
    </sheetView>
  </sheetViews>
  <sheetFormatPr defaultColWidth="9.140625" defaultRowHeight="12.75"/>
  <cols>
    <col min="1" max="1" width="9.7109375" style="0" customWidth="1"/>
    <col min="2" max="2" width="72.421875" style="0" customWidth="1"/>
    <col min="3" max="3" width="7.140625" style="0" customWidth="1"/>
    <col min="4" max="4" width="8.7109375" style="0" customWidth="1"/>
    <col min="5" max="5" width="13.57421875" style="0" customWidth="1"/>
    <col min="6" max="6" width="7.00390625" style="0" customWidth="1"/>
    <col min="7" max="7" width="10.8515625" style="0" customWidth="1"/>
  </cols>
  <sheetData>
    <row r="1" spans="1:9" ht="12.75" customHeight="1">
      <c r="A1" s="24" t="s">
        <v>385</v>
      </c>
      <c r="B1" s="24"/>
      <c r="C1" s="24"/>
      <c r="D1" s="24"/>
      <c r="E1" s="24"/>
      <c r="F1" s="24"/>
      <c r="G1" s="24"/>
      <c r="H1" s="24"/>
      <c r="I1" s="24"/>
    </row>
    <row r="2" spans="8:9" ht="15">
      <c r="H2" s="25" t="s">
        <v>386</v>
      </c>
      <c r="I2" s="25"/>
    </row>
    <row r="3" spans="1:9" ht="12.75" customHeight="1">
      <c r="A3" s="26" t="s">
        <v>387</v>
      </c>
      <c r="B3" s="26" t="s">
        <v>388</v>
      </c>
      <c r="C3" s="27" t="s">
        <v>389</v>
      </c>
      <c r="D3" s="28"/>
      <c r="E3" s="26" t="s">
        <v>390</v>
      </c>
      <c r="F3" s="26" t="s">
        <v>391</v>
      </c>
      <c r="G3" s="29" t="s">
        <v>392</v>
      </c>
      <c r="H3" s="30" t="s">
        <v>393</v>
      </c>
      <c r="I3" s="31" t="s">
        <v>383</v>
      </c>
    </row>
    <row r="4" spans="1:9" ht="12.75" customHeight="1">
      <c r="A4" s="26"/>
      <c r="B4" s="26"/>
      <c r="C4" s="32"/>
      <c r="D4" s="33"/>
      <c r="E4" s="26"/>
      <c r="F4" s="26"/>
      <c r="G4" s="29"/>
      <c r="H4" s="30"/>
      <c r="I4" s="34"/>
    </row>
    <row r="5" spans="1:9" ht="12.75" customHeight="1">
      <c r="A5" s="35">
        <v>546</v>
      </c>
      <c r="B5" s="36" t="s">
        <v>394</v>
      </c>
      <c r="C5" s="35"/>
      <c r="D5" s="35"/>
      <c r="E5" s="35"/>
      <c r="F5" s="35"/>
      <c r="G5" s="37">
        <v>2164.6</v>
      </c>
      <c r="H5" s="37">
        <f>SUM(H6+H11)</f>
        <v>981.2</v>
      </c>
      <c r="I5" s="38">
        <f>SUM(H5/G5*100)</f>
        <v>45.32939111152176</v>
      </c>
    </row>
    <row r="6" spans="1:9" ht="25.5">
      <c r="A6" s="35"/>
      <c r="B6" s="39" t="s">
        <v>310</v>
      </c>
      <c r="C6" s="40" t="s">
        <v>395</v>
      </c>
      <c r="D6" s="40" t="s">
        <v>396</v>
      </c>
      <c r="E6" s="35"/>
      <c r="F6" s="35"/>
      <c r="G6" s="41">
        <v>1354.3</v>
      </c>
      <c r="H6" s="41">
        <f>SUM(H7)</f>
        <v>589.7</v>
      </c>
      <c r="I6" s="42">
        <f>SUM(H6/G6*100)</f>
        <v>43.54278963302075</v>
      </c>
    </row>
    <row r="7" spans="1:9" ht="12.75">
      <c r="A7" s="35"/>
      <c r="B7" s="39" t="s">
        <v>397</v>
      </c>
      <c r="C7" s="40" t="s">
        <v>395</v>
      </c>
      <c r="D7" s="40" t="s">
        <v>396</v>
      </c>
      <c r="E7" s="43" t="s">
        <v>398</v>
      </c>
      <c r="F7" s="35"/>
      <c r="G7" s="41">
        <v>1354.3</v>
      </c>
      <c r="H7" s="41">
        <f>SUM(H8)</f>
        <v>589.7</v>
      </c>
      <c r="I7" s="42">
        <f>SUM(H7/G7*100)</f>
        <v>43.54278963302075</v>
      </c>
    </row>
    <row r="8" spans="1:9" ht="63.75">
      <c r="A8" s="43"/>
      <c r="B8" s="39" t="s">
        <v>311</v>
      </c>
      <c r="C8" s="40" t="s">
        <v>395</v>
      </c>
      <c r="D8" s="40" t="s">
        <v>396</v>
      </c>
      <c r="E8" s="43" t="s">
        <v>399</v>
      </c>
      <c r="F8" s="43"/>
      <c r="G8" s="41">
        <v>1354.3</v>
      </c>
      <c r="H8" s="41">
        <f>SUM(H9+H10)</f>
        <v>589.7</v>
      </c>
      <c r="I8" s="42">
        <f>SUM(H8/G8*100)</f>
        <v>43.54278963302075</v>
      </c>
    </row>
    <row r="9" spans="1:9" ht="12.75">
      <c r="A9" s="43"/>
      <c r="B9" s="39" t="s">
        <v>309</v>
      </c>
      <c r="C9" s="40" t="s">
        <v>395</v>
      </c>
      <c r="D9" s="40" t="s">
        <v>396</v>
      </c>
      <c r="E9" s="43" t="s">
        <v>399</v>
      </c>
      <c r="F9" s="43">
        <v>120</v>
      </c>
      <c r="G9" s="41">
        <v>1160.3</v>
      </c>
      <c r="H9" s="41">
        <v>500.1</v>
      </c>
      <c r="I9" s="42">
        <f>SUM(H9/G9*100)</f>
        <v>43.100922175299495</v>
      </c>
    </row>
    <row r="10" spans="1:9" ht="25.5">
      <c r="A10" s="43"/>
      <c r="B10" s="39" t="s">
        <v>312</v>
      </c>
      <c r="C10" s="40" t="s">
        <v>395</v>
      </c>
      <c r="D10" s="40" t="s">
        <v>396</v>
      </c>
      <c r="E10" s="43" t="s">
        <v>399</v>
      </c>
      <c r="F10" s="43">
        <v>240</v>
      </c>
      <c r="G10" s="41">
        <v>194</v>
      </c>
      <c r="H10" s="41">
        <v>89.6</v>
      </c>
      <c r="I10" s="42">
        <f>SUM(H10/G10*100)</f>
        <v>46.18556701030928</v>
      </c>
    </row>
    <row r="11" spans="1:9" ht="25.5">
      <c r="A11" s="43"/>
      <c r="B11" s="39" t="s">
        <v>315</v>
      </c>
      <c r="C11" s="40" t="s">
        <v>395</v>
      </c>
      <c r="D11" s="40" t="s">
        <v>400</v>
      </c>
      <c r="E11" s="43"/>
      <c r="F11" s="43"/>
      <c r="G11" s="41">
        <v>810.3</v>
      </c>
      <c r="H11" s="41">
        <f>SUM(H12)</f>
        <v>391.5</v>
      </c>
      <c r="I11" s="42">
        <f>SUM(H11/G11*100)</f>
        <v>48.31543872639764</v>
      </c>
    </row>
    <row r="12" spans="1:9" ht="12.75">
      <c r="A12" s="43"/>
      <c r="B12" s="39" t="s">
        <v>397</v>
      </c>
      <c r="C12" s="40" t="s">
        <v>395</v>
      </c>
      <c r="D12" s="40" t="s">
        <v>400</v>
      </c>
      <c r="E12" s="43" t="s">
        <v>398</v>
      </c>
      <c r="F12" s="43"/>
      <c r="G12" s="41">
        <v>810.3</v>
      </c>
      <c r="H12" s="41">
        <f>SUM(H13)</f>
        <v>391.5</v>
      </c>
      <c r="I12" s="42">
        <f>SUM(H12/G12*100)</f>
        <v>48.31543872639764</v>
      </c>
    </row>
    <row r="13" spans="1:9" ht="63.75">
      <c r="A13" s="43"/>
      <c r="B13" s="39" t="s">
        <v>311</v>
      </c>
      <c r="C13" s="40" t="s">
        <v>395</v>
      </c>
      <c r="D13" s="40" t="s">
        <v>400</v>
      </c>
      <c r="E13" s="43" t="s">
        <v>399</v>
      </c>
      <c r="F13" s="43"/>
      <c r="G13" s="41">
        <v>810.3</v>
      </c>
      <c r="H13" s="41">
        <f>SUM(H14+H15)</f>
        <v>391.5</v>
      </c>
      <c r="I13" s="42">
        <f>SUM(H13/G13*100)</f>
        <v>48.31543872639764</v>
      </c>
    </row>
    <row r="14" spans="1:9" ht="12.75">
      <c r="A14" s="43"/>
      <c r="B14" s="39" t="s">
        <v>309</v>
      </c>
      <c r="C14" s="40" t="s">
        <v>395</v>
      </c>
      <c r="D14" s="40" t="s">
        <v>400</v>
      </c>
      <c r="E14" s="43" t="s">
        <v>399</v>
      </c>
      <c r="F14" s="43">
        <v>120</v>
      </c>
      <c r="G14" s="41">
        <v>740.1</v>
      </c>
      <c r="H14" s="41">
        <v>376.1</v>
      </c>
      <c r="I14" s="42">
        <f>SUM(H14/G14*100)</f>
        <v>50.81745710039184</v>
      </c>
    </row>
    <row r="15" spans="1:9" ht="25.5">
      <c r="A15" s="43"/>
      <c r="B15" s="39" t="s">
        <v>312</v>
      </c>
      <c r="C15" s="40" t="s">
        <v>395</v>
      </c>
      <c r="D15" s="40" t="s">
        <v>400</v>
      </c>
      <c r="E15" s="43" t="s">
        <v>399</v>
      </c>
      <c r="F15" s="43">
        <v>240</v>
      </c>
      <c r="G15" s="41">
        <v>70.2</v>
      </c>
      <c r="H15" s="41">
        <v>15.4</v>
      </c>
      <c r="I15" s="42">
        <f>SUM(H15/G15*100)</f>
        <v>21.937321937321936</v>
      </c>
    </row>
    <row r="16" spans="1:9" ht="12.75">
      <c r="A16" s="35">
        <v>547</v>
      </c>
      <c r="B16" s="36" t="s">
        <v>401</v>
      </c>
      <c r="C16" s="40"/>
      <c r="D16" s="40"/>
      <c r="E16" s="35"/>
      <c r="F16" s="35"/>
      <c r="G16" s="37">
        <v>183817</v>
      </c>
      <c r="H16" s="37">
        <f>SUM(H17+H20+H34+H38+H64+H67+H72+H77+H83+H88+H91+H94+H97+H100+H103+H107+H110+H121+H125+H128)</f>
        <v>63496.799999999996</v>
      </c>
      <c r="I16" s="38">
        <f>SUM(H16/G16*100)</f>
        <v>34.54348618462927</v>
      </c>
    </row>
    <row r="17" spans="1:9" ht="25.5">
      <c r="A17" s="43"/>
      <c r="B17" s="39" t="s">
        <v>308</v>
      </c>
      <c r="C17" s="40" t="s">
        <v>395</v>
      </c>
      <c r="D17" s="40" t="s">
        <v>402</v>
      </c>
      <c r="E17" s="43"/>
      <c r="F17" s="43"/>
      <c r="G17" s="41">
        <v>2183.4</v>
      </c>
      <c r="H17" s="41">
        <f>SUM(H18)</f>
        <v>1035.5</v>
      </c>
      <c r="I17" s="42">
        <f>SUM(H17/G17*100)</f>
        <v>47.42603279289182</v>
      </c>
    </row>
    <row r="18" spans="1:9" ht="25.5">
      <c r="A18" s="43"/>
      <c r="B18" s="39" t="s">
        <v>403</v>
      </c>
      <c r="C18" s="40" t="s">
        <v>395</v>
      </c>
      <c r="D18" s="40" t="s">
        <v>402</v>
      </c>
      <c r="E18" s="43" t="s">
        <v>404</v>
      </c>
      <c r="F18" s="43"/>
      <c r="G18" s="41">
        <v>2183.4</v>
      </c>
      <c r="H18" s="41">
        <f>SUM(H19)</f>
        <v>1035.5</v>
      </c>
      <c r="I18" s="42">
        <f>SUM(H18/G18*100)</f>
        <v>47.42603279289182</v>
      </c>
    </row>
    <row r="19" spans="1:9" ht="12.75">
      <c r="A19" s="43"/>
      <c r="B19" s="39" t="s">
        <v>309</v>
      </c>
      <c r="C19" s="40" t="s">
        <v>395</v>
      </c>
      <c r="D19" s="40" t="s">
        <v>402</v>
      </c>
      <c r="E19" s="43" t="s">
        <v>404</v>
      </c>
      <c r="F19" s="43">
        <v>120</v>
      </c>
      <c r="G19" s="41">
        <v>2183.4</v>
      </c>
      <c r="H19" s="41">
        <v>1035.5</v>
      </c>
      <c r="I19" s="42">
        <f>SUM(H19/G19*100)</f>
        <v>47.42603279289182</v>
      </c>
    </row>
    <row r="20" spans="1:9" ht="38.25">
      <c r="A20" s="43"/>
      <c r="B20" s="39" t="s">
        <v>314</v>
      </c>
      <c r="C20" s="40" t="s">
        <v>395</v>
      </c>
      <c r="D20" s="40" t="s">
        <v>405</v>
      </c>
      <c r="E20" s="43"/>
      <c r="F20" s="43"/>
      <c r="G20" s="41">
        <v>30094.6</v>
      </c>
      <c r="H20" s="41">
        <f>SUM(H21+H24+H28+H31)</f>
        <v>12299.499999999998</v>
      </c>
      <c r="I20" s="42">
        <f>SUM(H20/G20*100)</f>
        <v>40.86945830813501</v>
      </c>
    </row>
    <row r="21" spans="1:9" ht="38.25">
      <c r="A21" s="43"/>
      <c r="B21" s="39" t="s">
        <v>406</v>
      </c>
      <c r="C21" s="40" t="s">
        <v>395</v>
      </c>
      <c r="D21" s="40" t="s">
        <v>405</v>
      </c>
      <c r="E21" s="43" t="s">
        <v>407</v>
      </c>
      <c r="F21" s="43"/>
      <c r="G21" s="41">
        <v>2422.7</v>
      </c>
      <c r="H21" s="41">
        <f>SUM(H22+H23)</f>
        <v>1133.6000000000001</v>
      </c>
      <c r="I21" s="42">
        <f>SUM(H21/G21*100)</f>
        <v>46.79077062781196</v>
      </c>
    </row>
    <row r="22" spans="1:9" ht="12.75">
      <c r="A22" s="43"/>
      <c r="B22" s="39" t="s">
        <v>309</v>
      </c>
      <c r="C22" s="40" t="s">
        <v>395</v>
      </c>
      <c r="D22" s="40" t="s">
        <v>405</v>
      </c>
      <c r="E22" s="43" t="s">
        <v>407</v>
      </c>
      <c r="F22" s="43">
        <v>120</v>
      </c>
      <c r="G22" s="41">
        <v>2318.2</v>
      </c>
      <c r="H22" s="41">
        <v>1123.2</v>
      </c>
      <c r="I22" s="42">
        <f>SUM(H22/G22*100)</f>
        <v>48.45138469502201</v>
      </c>
    </row>
    <row r="23" spans="1:9" ht="25.5">
      <c r="A23" s="43"/>
      <c r="B23" s="39" t="s">
        <v>312</v>
      </c>
      <c r="C23" s="40" t="s">
        <v>395</v>
      </c>
      <c r="D23" s="40" t="s">
        <v>405</v>
      </c>
      <c r="E23" s="43" t="s">
        <v>407</v>
      </c>
      <c r="F23" s="43">
        <v>240</v>
      </c>
      <c r="G23" s="41">
        <v>104.5</v>
      </c>
      <c r="H23" s="41">
        <v>10.4</v>
      </c>
      <c r="I23" s="42">
        <f>SUM(H23/G23*100)</f>
        <v>9.952153110047847</v>
      </c>
    </row>
    <row r="24" spans="1:9" ht="25.5">
      <c r="A24" s="43"/>
      <c r="B24" s="39" t="s">
        <v>403</v>
      </c>
      <c r="C24" s="40" t="s">
        <v>395</v>
      </c>
      <c r="D24" s="40" t="s">
        <v>405</v>
      </c>
      <c r="E24" s="43" t="s">
        <v>404</v>
      </c>
      <c r="F24" s="43"/>
      <c r="G24" s="41">
        <v>26773.5</v>
      </c>
      <c r="H24" s="41">
        <f>SUM(H25+H26+H27)</f>
        <v>10873.599999999999</v>
      </c>
      <c r="I24" s="42">
        <f>SUM(H24/G24*100)</f>
        <v>40.61329299493902</v>
      </c>
    </row>
    <row r="25" spans="1:9" ht="12.75">
      <c r="A25" s="43"/>
      <c r="B25" s="39" t="s">
        <v>309</v>
      </c>
      <c r="C25" s="40" t="s">
        <v>395</v>
      </c>
      <c r="D25" s="40" t="s">
        <v>405</v>
      </c>
      <c r="E25" s="43" t="s">
        <v>404</v>
      </c>
      <c r="F25" s="43">
        <v>120</v>
      </c>
      <c r="G25" s="41">
        <v>23760.2</v>
      </c>
      <c r="H25" s="41">
        <v>10013.9</v>
      </c>
      <c r="I25" s="42">
        <f>SUM(H25/G25*100)</f>
        <v>42.14568900935177</v>
      </c>
    </row>
    <row r="26" spans="1:9" ht="25.5">
      <c r="A26" s="43"/>
      <c r="B26" s="39" t="s">
        <v>312</v>
      </c>
      <c r="C26" s="40" t="s">
        <v>395</v>
      </c>
      <c r="D26" s="40" t="s">
        <v>405</v>
      </c>
      <c r="E26" s="43" t="s">
        <v>404</v>
      </c>
      <c r="F26" s="43">
        <v>240</v>
      </c>
      <c r="G26" s="41">
        <v>2906.9</v>
      </c>
      <c r="H26" s="41">
        <v>782.8</v>
      </c>
      <c r="I26" s="42">
        <f>SUM(H26/G26*100)</f>
        <v>26.929030926416452</v>
      </c>
    </row>
    <row r="27" spans="1:9" ht="12.75">
      <c r="A27" s="43"/>
      <c r="B27" s="39" t="s">
        <v>313</v>
      </c>
      <c r="C27" s="40" t="s">
        <v>395</v>
      </c>
      <c r="D27" s="40" t="s">
        <v>405</v>
      </c>
      <c r="E27" s="43" t="s">
        <v>404</v>
      </c>
      <c r="F27" s="43">
        <v>850</v>
      </c>
      <c r="G27" s="41">
        <v>106.4</v>
      </c>
      <c r="H27" s="41">
        <v>76.9</v>
      </c>
      <c r="I27" s="42">
        <f>SUM(H27/G27*100)</f>
        <v>72.27443609022556</v>
      </c>
    </row>
    <row r="28" spans="1:9" ht="38.25">
      <c r="A28" s="43"/>
      <c r="B28" s="39" t="s">
        <v>408</v>
      </c>
      <c r="C28" s="40" t="s">
        <v>395</v>
      </c>
      <c r="D28" s="40" t="s">
        <v>405</v>
      </c>
      <c r="E28" s="43" t="s">
        <v>409</v>
      </c>
      <c r="F28" s="43"/>
      <c r="G28" s="41">
        <v>467.9</v>
      </c>
      <c r="H28" s="41">
        <f>SUM(H29+H30)</f>
        <v>168</v>
      </c>
      <c r="I28" s="42">
        <f>SUM(H28/G28*100)</f>
        <v>35.905107929044675</v>
      </c>
    </row>
    <row r="29" spans="1:9" ht="12.75">
      <c r="A29" s="43"/>
      <c r="B29" s="39" t="s">
        <v>309</v>
      </c>
      <c r="C29" s="40" t="s">
        <v>395</v>
      </c>
      <c r="D29" s="40" t="s">
        <v>405</v>
      </c>
      <c r="E29" s="43" t="s">
        <v>409</v>
      </c>
      <c r="F29" s="43">
        <v>120</v>
      </c>
      <c r="G29" s="41">
        <v>402.7</v>
      </c>
      <c r="H29" s="41">
        <v>166.1</v>
      </c>
      <c r="I29" s="42">
        <f>SUM(H29/G29*100)</f>
        <v>41.24658554755401</v>
      </c>
    </row>
    <row r="30" spans="1:9" ht="25.5">
      <c r="A30" s="43"/>
      <c r="B30" s="39" t="s">
        <v>312</v>
      </c>
      <c r="C30" s="40" t="s">
        <v>395</v>
      </c>
      <c r="D30" s="40" t="s">
        <v>405</v>
      </c>
      <c r="E30" s="43" t="s">
        <v>409</v>
      </c>
      <c r="F30" s="43">
        <v>240</v>
      </c>
      <c r="G30" s="41">
        <v>65.2</v>
      </c>
      <c r="H30" s="41">
        <v>1.9</v>
      </c>
      <c r="I30" s="42">
        <f>SUM(H30/G30*100)</f>
        <v>2.9141104294478524</v>
      </c>
    </row>
    <row r="31" spans="1:9" ht="25.5">
      <c r="A31" s="43"/>
      <c r="B31" s="39" t="s">
        <v>410</v>
      </c>
      <c r="C31" s="40" t="s">
        <v>395</v>
      </c>
      <c r="D31" s="40" t="s">
        <v>405</v>
      </c>
      <c r="E31" s="43" t="s">
        <v>411</v>
      </c>
      <c r="F31" s="43"/>
      <c r="G31" s="41">
        <v>430.5</v>
      </c>
      <c r="H31" s="41">
        <f>SUM(H32+H33)</f>
        <v>124.3</v>
      </c>
      <c r="I31" s="42">
        <f>SUM(H31/G31*100)</f>
        <v>28.87340301974448</v>
      </c>
    </row>
    <row r="32" spans="1:9" ht="12.75">
      <c r="A32" s="43"/>
      <c r="B32" s="39" t="s">
        <v>309</v>
      </c>
      <c r="C32" s="40" t="s">
        <v>395</v>
      </c>
      <c r="D32" s="40" t="s">
        <v>405</v>
      </c>
      <c r="E32" s="43" t="s">
        <v>411</v>
      </c>
      <c r="F32" s="43">
        <v>120</v>
      </c>
      <c r="G32" s="41">
        <v>368.8</v>
      </c>
      <c r="H32" s="41">
        <v>116.5</v>
      </c>
      <c r="I32" s="42">
        <f>SUM(H32/G32*100)</f>
        <v>31.588937093275486</v>
      </c>
    </row>
    <row r="33" spans="1:9" ht="25.5">
      <c r="A33" s="43"/>
      <c r="B33" s="39" t="s">
        <v>312</v>
      </c>
      <c r="C33" s="40" t="s">
        <v>395</v>
      </c>
      <c r="D33" s="40" t="s">
        <v>405</v>
      </c>
      <c r="E33" s="43" t="s">
        <v>411</v>
      </c>
      <c r="F33" s="43">
        <v>240</v>
      </c>
      <c r="G33" s="41">
        <v>61.7</v>
      </c>
      <c r="H33" s="41">
        <v>7.8</v>
      </c>
      <c r="I33" s="42">
        <f>SUM(H33/G33*100)</f>
        <v>12.641815235008103</v>
      </c>
    </row>
    <row r="34" spans="1:9" ht="12.75">
      <c r="A34" s="43"/>
      <c r="B34" s="39" t="s">
        <v>316</v>
      </c>
      <c r="C34" s="40" t="s">
        <v>395</v>
      </c>
      <c r="D34" s="40">
        <v>11</v>
      </c>
      <c r="E34" s="43"/>
      <c r="F34" s="43"/>
      <c r="G34" s="41">
        <v>980</v>
      </c>
      <c r="H34" s="41">
        <v>0</v>
      </c>
      <c r="I34" s="42">
        <f>SUM(H34/G34*100)</f>
        <v>0</v>
      </c>
    </row>
    <row r="35" spans="1:9" ht="12.75">
      <c r="A35" s="43"/>
      <c r="B35" s="39" t="s">
        <v>397</v>
      </c>
      <c r="C35" s="40" t="s">
        <v>395</v>
      </c>
      <c r="D35" s="40">
        <v>11</v>
      </c>
      <c r="E35" s="43" t="s">
        <v>398</v>
      </c>
      <c r="F35" s="43"/>
      <c r="G35" s="41">
        <v>980</v>
      </c>
      <c r="H35" s="41">
        <v>0</v>
      </c>
      <c r="I35" s="42">
        <f>SUM(H35/G35*100)</f>
        <v>0</v>
      </c>
    </row>
    <row r="36" spans="1:9" ht="63.75">
      <c r="A36" s="43"/>
      <c r="B36" s="39" t="s">
        <v>311</v>
      </c>
      <c r="C36" s="40" t="s">
        <v>395</v>
      </c>
      <c r="D36" s="40">
        <v>11</v>
      </c>
      <c r="E36" s="43" t="s">
        <v>399</v>
      </c>
      <c r="F36" s="43"/>
      <c r="G36" s="41">
        <v>980</v>
      </c>
      <c r="H36" s="41">
        <v>0</v>
      </c>
      <c r="I36" s="42">
        <f>SUM(H36/G36*100)</f>
        <v>0</v>
      </c>
    </row>
    <row r="37" spans="1:9" ht="12.75">
      <c r="A37" s="43"/>
      <c r="B37" s="39" t="s">
        <v>317</v>
      </c>
      <c r="C37" s="40" t="s">
        <v>395</v>
      </c>
      <c r="D37" s="40">
        <v>11</v>
      </c>
      <c r="E37" s="43" t="s">
        <v>399</v>
      </c>
      <c r="F37" s="43">
        <v>870</v>
      </c>
      <c r="G37" s="41">
        <v>980</v>
      </c>
      <c r="H37" s="41">
        <v>0</v>
      </c>
      <c r="I37" s="42">
        <f>SUM(H37/G37*100)</f>
        <v>0</v>
      </c>
    </row>
    <row r="38" spans="1:9" ht="12.75">
      <c r="A38" s="43"/>
      <c r="B38" s="39" t="s">
        <v>318</v>
      </c>
      <c r="C38" s="40" t="s">
        <v>395</v>
      </c>
      <c r="D38" s="40">
        <v>13</v>
      </c>
      <c r="E38" s="43"/>
      <c r="F38" s="43"/>
      <c r="G38" s="41">
        <v>68739.3</v>
      </c>
      <c r="H38" s="41">
        <f>SUM(H39+H41+H43+H45+H49+H53+H55+H59)</f>
        <v>28880.6</v>
      </c>
      <c r="I38" s="42">
        <f>SUM(H38/G38*100)</f>
        <v>42.014684467255265</v>
      </c>
    </row>
    <row r="39" spans="1:9" ht="25.5">
      <c r="A39" s="43"/>
      <c r="B39" s="39" t="s">
        <v>403</v>
      </c>
      <c r="C39" s="40" t="s">
        <v>395</v>
      </c>
      <c r="D39" s="40">
        <v>13</v>
      </c>
      <c r="E39" s="43" t="s">
        <v>404</v>
      </c>
      <c r="F39" s="43"/>
      <c r="G39" s="41">
        <v>510</v>
      </c>
      <c r="H39" s="41">
        <f>SUM(H40)</f>
        <v>86</v>
      </c>
      <c r="I39" s="42">
        <f>SUM(H39/G39*100)</f>
        <v>16.862745098039216</v>
      </c>
    </row>
    <row r="40" spans="1:9" ht="25.5">
      <c r="A40" s="43"/>
      <c r="B40" s="39" t="s">
        <v>312</v>
      </c>
      <c r="C40" s="40" t="s">
        <v>395</v>
      </c>
      <c r="D40" s="40">
        <v>13</v>
      </c>
      <c r="E40" s="43" t="s">
        <v>404</v>
      </c>
      <c r="F40" s="43">
        <v>240</v>
      </c>
      <c r="G40" s="41">
        <v>510</v>
      </c>
      <c r="H40" s="41">
        <v>86</v>
      </c>
      <c r="I40" s="42">
        <f>SUM(H40/G40*100)</f>
        <v>16.862745098039216</v>
      </c>
    </row>
    <row r="41" spans="1:9" ht="38.25">
      <c r="A41" s="43"/>
      <c r="B41" s="39" t="s">
        <v>408</v>
      </c>
      <c r="C41" s="40" t="s">
        <v>395</v>
      </c>
      <c r="D41" s="40">
        <v>13</v>
      </c>
      <c r="E41" s="43" t="s">
        <v>409</v>
      </c>
      <c r="F41" s="43"/>
      <c r="G41" s="41">
        <v>60</v>
      </c>
      <c r="H41" s="41">
        <f>SUM(H42)</f>
        <v>0</v>
      </c>
      <c r="I41" s="42">
        <f>SUM(H41/G41*100)</f>
        <v>0</v>
      </c>
    </row>
    <row r="42" spans="1:9" ht="25.5">
      <c r="A42" s="43"/>
      <c r="B42" s="39" t="s">
        <v>312</v>
      </c>
      <c r="C42" s="40" t="s">
        <v>395</v>
      </c>
      <c r="D42" s="40">
        <v>13</v>
      </c>
      <c r="E42" s="43" t="s">
        <v>409</v>
      </c>
      <c r="F42" s="43">
        <v>240</v>
      </c>
      <c r="G42" s="41">
        <v>60</v>
      </c>
      <c r="H42" s="41">
        <v>0</v>
      </c>
      <c r="I42" s="42">
        <f>SUM(H42/G42*100)</f>
        <v>0</v>
      </c>
    </row>
    <row r="43" spans="1:9" ht="38.25">
      <c r="A43" s="43"/>
      <c r="B43" s="39" t="s">
        <v>412</v>
      </c>
      <c r="C43" s="40" t="s">
        <v>395</v>
      </c>
      <c r="D43" s="40">
        <v>13</v>
      </c>
      <c r="E43" s="43" t="s">
        <v>413</v>
      </c>
      <c r="F43" s="43"/>
      <c r="G43" s="41">
        <v>3124.5</v>
      </c>
      <c r="H43" s="41">
        <v>0</v>
      </c>
      <c r="I43" s="42">
        <f>SUM(H43/G43*100)</f>
        <v>0</v>
      </c>
    </row>
    <row r="44" spans="1:9" ht="25.5">
      <c r="A44" s="43"/>
      <c r="B44" s="39" t="s">
        <v>312</v>
      </c>
      <c r="C44" s="40" t="s">
        <v>395</v>
      </c>
      <c r="D44" s="40">
        <v>13</v>
      </c>
      <c r="E44" s="43" t="s">
        <v>413</v>
      </c>
      <c r="F44" s="43">
        <v>240</v>
      </c>
      <c r="G44" s="41">
        <v>3124.5</v>
      </c>
      <c r="H44" s="41">
        <v>0</v>
      </c>
      <c r="I44" s="42">
        <f>SUM(H44/G44*100)</f>
        <v>0</v>
      </c>
    </row>
    <row r="45" spans="1:9" ht="51">
      <c r="A45" s="43"/>
      <c r="B45" s="39" t="s">
        <v>414</v>
      </c>
      <c r="C45" s="40" t="s">
        <v>395</v>
      </c>
      <c r="D45" s="40">
        <v>13</v>
      </c>
      <c r="E45" s="43" t="s">
        <v>415</v>
      </c>
      <c r="F45" s="43"/>
      <c r="G45" s="41">
        <v>7387.7</v>
      </c>
      <c r="H45" s="41">
        <f>SUM(H46+H47+H48)</f>
        <v>3531.8</v>
      </c>
      <c r="I45" s="42">
        <f>SUM(H45/G45*100)</f>
        <v>47.80648916442195</v>
      </c>
    </row>
    <row r="46" spans="1:9" ht="12.75">
      <c r="A46" s="43"/>
      <c r="B46" s="39" t="s">
        <v>416</v>
      </c>
      <c r="C46" s="40" t="s">
        <v>395</v>
      </c>
      <c r="D46" s="40">
        <v>13</v>
      </c>
      <c r="E46" s="43" t="s">
        <v>415</v>
      </c>
      <c r="F46" s="43">
        <v>110</v>
      </c>
      <c r="G46" s="41">
        <v>6515.7</v>
      </c>
      <c r="H46" s="41">
        <v>2969.1</v>
      </c>
      <c r="I46" s="42">
        <f>SUM(H46/G46*100)</f>
        <v>45.56839633500622</v>
      </c>
    </row>
    <row r="47" spans="1:9" ht="25.5">
      <c r="A47" s="43"/>
      <c r="B47" s="39" t="s">
        <v>312</v>
      </c>
      <c r="C47" s="40" t="s">
        <v>395</v>
      </c>
      <c r="D47" s="40">
        <v>13</v>
      </c>
      <c r="E47" s="43" t="s">
        <v>415</v>
      </c>
      <c r="F47" s="43">
        <v>240</v>
      </c>
      <c r="G47" s="41">
        <v>866</v>
      </c>
      <c r="H47" s="41">
        <v>559.7</v>
      </c>
      <c r="I47" s="42">
        <f>SUM(H47/G47*100)</f>
        <v>64.63048498845266</v>
      </c>
    </row>
    <row r="48" spans="1:9" ht="12.75">
      <c r="A48" s="43"/>
      <c r="B48" s="39" t="s">
        <v>313</v>
      </c>
      <c r="C48" s="40" t="s">
        <v>395</v>
      </c>
      <c r="D48" s="40">
        <v>13</v>
      </c>
      <c r="E48" s="43" t="s">
        <v>415</v>
      </c>
      <c r="F48" s="43">
        <v>850</v>
      </c>
      <c r="G48" s="41">
        <v>6</v>
      </c>
      <c r="H48" s="41">
        <v>3</v>
      </c>
      <c r="I48" s="42">
        <f>SUM(H48/G48*100)</f>
        <v>50</v>
      </c>
    </row>
    <row r="49" spans="1:9" ht="38.25">
      <c r="A49" s="43"/>
      <c r="B49" s="39" t="s">
        <v>417</v>
      </c>
      <c r="C49" s="40" t="s">
        <v>395</v>
      </c>
      <c r="D49" s="40">
        <v>13</v>
      </c>
      <c r="E49" s="43" t="s">
        <v>418</v>
      </c>
      <c r="F49" s="43"/>
      <c r="G49" s="41">
        <v>51185.5</v>
      </c>
      <c r="H49" s="41">
        <f>SUM(H50+H51+H52)</f>
        <v>22623.8</v>
      </c>
      <c r="I49" s="42">
        <f>SUM(H49/G49*100)</f>
        <v>44.199626847447036</v>
      </c>
    </row>
    <row r="50" spans="1:9" ht="12.75">
      <c r="A50" s="43"/>
      <c r="B50" s="39" t="s">
        <v>416</v>
      </c>
      <c r="C50" s="40" t="s">
        <v>395</v>
      </c>
      <c r="D50" s="40">
        <v>13</v>
      </c>
      <c r="E50" s="43" t="s">
        <v>418</v>
      </c>
      <c r="F50" s="43">
        <v>110</v>
      </c>
      <c r="G50" s="41">
        <v>33198.5</v>
      </c>
      <c r="H50" s="41">
        <v>14624.5</v>
      </c>
      <c r="I50" s="42">
        <f>SUM(H50/G50*100)</f>
        <v>44.05168908233806</v>
      </c>
    </row>
    <row r="51" spans="1:9" ht="25.5">
      <c r="A51" s="43"/>
      <c r="B51" s="39" t="s">
        <v>312</v>
      </c>
      <c r="C51" s="40" t="s">
        <v>395</v>
      </c>
      <c r="D51" s="40">
        <v>13</v>
      </c>
      <c r="E51" s="43" t="s">
        <v>418</v>
      </c>
      <c r="F51" s="43">
        <v>240</v>
      </c>
      <c r="G51" s="41">
        <v>16879.4</v>
      </c>
      <c r="H51" s="41">
        <v>7753.8</v>
      </c>
      <c r="I51" s="42">
        <f>SUM(H51/G51*100)</f>
        <v>45.93646693602853</v>
      </c>
    </row>
    <row r="52" spans="1:9" ht="12.75">
      <c r="A52" s="43"/>
      <c r="B52" s="39" t="s">
        <v>313</v>
      </c>
      <c r="C52" s="40" t="s">
        <v>395</v>
      </c>
      <c r="D52" s="40">
        <v>13</v>
      </c>
      <c r="E52" s="43" t="s">
        <v>418</v>
      </c>
      <c r="F52" s="43">
        <v>850</v>
      </c>
      <c r="G52" s="41">
        <v>1107.6</v>
      </c>
      <c r="H52" s="41">
        <v>245.5</v>
      </c>
      <c r="I52" s="42">
        <f>SUM(H52/G52*100)</f>
        <v>22.165041531238717</v>
      </c>
    </row>
    <row r="53" spans="1:9" ht="38.25">
      <c r="A53" s="43"/>
      <c r="B53" s="39" t="s">
        <v>419</v>
      </c>
      <c r="C53" s="40" t="s">
        <v>395</v>
      </c>
      <c r="D53" s="40">
        <v>13</v>
      </c>
      <c r="E53" s="43" t="s">
        <v>420</v>
      </c>
      <c r="F53" s="43"/>
      <c r="G53" s="41">
        <v>3034.4</v>
      </c>
      <c r="H53" s="41">
        <f>SUM(H54)</f>
        <v>1508.6</v>
      </c>
      <c r="I53" s="42">
        <f>SUM(H53/G53*100)</f>
        <v>49.71658317954126</v>
      </c>
    </row>
    <row r="54" spans="1:9" ht="25.5">
      <c r="A54" s="43"/>
      <c r="B54" s="39" t="s">
        <v>312</v>
      </c>
      <c r="C54" s="40" t="s">
        <v>395</v>
      </c>
      <c r="D54" s="40">
        <v>13</v>
      </c>
      <c r="E54" s="43" t="s">
        <v>420</v>
      </c>
      <c r="F54" s="43">
        <v>240</v>
      </c>
      <c r="G54" s="41">
        <v>3034.4</v>
      </c>
      <c r="H54" s="41">
        <v>1508.6</v>
      </c>
      <c r="I54" s="42">
        <f>SUM(H54/G54*100)</f>
        <v>49.71658317954126</v>
      </c>
    </row>
    <row r="55" spans="1:9" ht="38.25">
      <c r="A55" s="43"/>
      <c r="B55" s="39" t="s">
        <v>421</v>
      </c>
      <c r="C55" s="40" t="s">
        <v>395</v>
      </c>
      <c r="D55" s="40">
        <v>13</v>
      </c>
      <c r="E55" s="43" t="s">
        <v>422</v>
      </c>
      <c r="F55" s="43"/>
      <c r="G55" s="41">
        <v>3105.5</v>
      </c>
      <c r="H55" s="41">
        <f>SUM(H56+H57+H58)</f>
        <v>798.7</v>
      </c>
      <c r="I55" s="42">
        <f>SUM(H55/G55*100)</f>
        <v>25.71888584768958</v>
      </c>
    </row>
    <row r="56" spans="1:9" ht="12.75">
      <c r="A56" s="43"/>
      <c r="B56" s="39" t="s">
        <v>416</v>
      </c>
      <c r="C56" s="40" t="s">
        <v>395</v>
      </c>
      <c r="D56" s="40">
        <v>13</v>
      </c>
      <c r="E56" s="43" t="s">
        <v>422</v>
      </c>
      <c r="F56" s="43">
        <v>110</v>
      </c>
      <c r="G56" s="41">
        <v>2722.9</v>
      </c>
      <c r="H56" s="41">
        <v>769.7</v>
      </c>
      <c r="I56" s="42">
        <f>SUM(H56/G56*100)</f>
        <v>28.267655808145726</v>
      </c>
    </row>
    <row r="57" spans="1:9" ht="25.5">
      <c r="A57" s="43"/>
      <c r="B57" s="39" t="s">
        <v>312</v>
      </c>
      <c r="C57" s="40" t="s">
        <v>395</v>
      </c>
      <c r="D57" s="40">
        <v>13</v>
      </c>
      <c r="E57" s="43" t="s">
        <v>422</v>
      </c>
      <c r="F57" s="43">
        <v>240</v>
      </c>
      <c r="G57" s="41">
        <v>332.6</v>
      </c>
      <c r="H57" s="41">
        <v>14</v>
      </c>
      <c r="I57" s="42">
        <f>SUM(H57/G57*100)</f>
        <v>4.209260372820204</v>
      </c>
    </row>
    <row r="58" spans="1:9" ht="12.75">
      <c r="A58" s="43"/>
      <c r="B58" s="39" t="s">
        <v>313</v>
      </c>
      <c r="C58" s="40" t="s">
        <v>395</v>
      </c>
      <c r="D58" s="40">
        <v>13</v>
      </c>
      <c r="E58" s="43" t="s">
        <v>422</v>
      </c>
      <c r="F58" s="43">
        <v>850</v>
      </c>
      <c r="G58" s="41">
        <v>50</v>
      </c>
      <c r="H58" s="41">
        <v>15</v>
      </c>
      <c r="I58" s="42">
        <f>SUM(H58/G58*100)</f>
        <v>30</v>
      </c>
    </row>
    <row r="59" spans="1:9" ht="12.75">
      <c r="A59" s="43"/>
      <c r="B59" s="39" t="s">
        <v>397</v>
      </c>
      <c r="C59" s="40" t="s">
        <v>395</v>
      </c>
      <c r="D59" s="40">
        <v>13</v>
      </c>
      <c r="E59" s="43" t="s">
        <v>398</v>
      </c>
      <c r="F59" s="43"/>
      <c r="G59" s="41">
        <v>331.7</v>
      </c>
      <c r="H59" s="41">
        <f>SUM(H60)</f>
        <v>331.7</v>
      </c>
      <c r="I59" s="42">
        <f>SUM(H59/G59*100)</f>
        <v>100</v>
      </c>
    </row>
    <row r="60" spans="1:9" ht="63.75">
      <c r="A60" s="43"/>
      <c r="B60" s="39" t="s">
        <v>311</v>
      </c>
      <c r="C60" s="40" t="s">
        <v>395</v>
      </c>
      <c r="D60" s="40">
        <v>13</v>
      </c>
      <c r="E60" s="43" t="s">
        <v>399</v>
      </c>
      <c r="F60" s="43"/>
      <c r="G60" s="41">
        <v>331.7</v>
      </c>
      <c r="H60" s="41">
        <f>SUM(H61+H62+H63)</f>
        <v>331.7</v>
      </c>
      <c r="I60" s="42">
        <f>SUM(H60/G60*100)</f>
        <v>100</v>
      </c>
    </row>
    <row r="61" spans="1:9" ht="12.75">
      <c r="A61" s="43"/>
      <c r="B61" s="39" t="s">
        <v>416</v>
      </c>
      <c r="C61" s="40" t="s">
        <v>395</v>
      </c>
      <c r="D61" s="40">
        <v>13</v>
      </c>
      <c r="E61" s="43" t="s">
        <v>399</v>
      </c>
      <c r="F61" s="43">
        <v>110</v>
      </c>
      <c r="G61" s="41">
        <v>308.7</v>
      </c>
      <c r="H61" s="41">
        <v>308.7</v>
      </c>
      <c r="I61" s="42">
        <f>SUM(H61/G61*100)</f>
        <v>100</v>
      </c>
    </row>
    <row r="62" spans="1:9" ht="25.5">
      <c r="A62" s="43"/>
      <c r="B62" s="39" t="s">
        <v>312</v>
      </c>
      <c r="C62" s="40" t="s">
        <v>395</v>
      </c>
      <c r="D62" s="40">
        <v>13</v>
      </c>
      <c r="E62" s="43" t="s">
        <v>399</v>
      </c>
      <c r="F62" s="43">
        <v>240</v>
      </c>
      <c r="G62" s="41">
        <v>8</v>
      </c>
      <c r="H62" s="41">
        <v>8</v>
      </c>
      <c r="I62" s="42">
        <f>SUM(H62/G62*100)</f>
        <v>100</v>
      </c>
    </row>
    <row r="63" spans="1:9" ht="12.75">
      <c r="A63" s="43"/>
      <c r="B63" s="39" t="s">
        <v>313</v>
      </c>
      <c r="C63" s="40" t="s">
        <v>395</v>
      </c>
      <c r="D63" s="40">
        <v>13</v>
      </c>
      <c r="E63" s="43" t="s">
        <v>399</v>
      </c>
      <c r="F63" s="43">
        <v>850</v>
      </c>
      <c r="G63" s="41">
        <v>15</v>
      </c>
      <c r="H63" s="41">
        <v>15</v>
      </c>
      <c r="I63" s="42">
        <f>SUM(H63/G63*100)</f>
        <v>100</v>
      </c>
    </row>
    <row r="64" spans="1:9" ht="12.75">
      <c r="A64" s="43"/>
      <c r="B64" s="39" t="s">
        <v>319</v>
      </c>
      <c r="C64" s="40" t="s">
        <v>402</v>
      </c>
      <c r="D64" s="40" t="s">
        <v>405</v>
      </c>
      <c r="E64" s="43"/>
      <c r="F64" s="43"/>
      <c r="G64" s="41">
        <v>245</v>
      </c>
      <c r="H64" s="41">
        <f>SUM(H65)</f>
        <v>19.6</v>
      </c>
      <c r="I64" s="42">
        <f>SUM(H64/G64*100)</f>
        <v>8</v>
      </c>
    </row>
    <row r="65" spans="1:9" ht="25.5">
      <c r="A65" s="43"/>
      <c r="B65" s="39" t="s">
        <v>423</v>
      </c>
      <c r="C65" s="40" t="s">
        <v>402</v>
      </c>
      <c r="D65" s="40" t="s">
        <v>405</v>
      </c>
      <c r="E65" s="43" t="s">
        <v>424</v>
      </c>
      <c r="F65" s="43"/>
      <c r="G65" s="41">
        <v>245</v>
      </c>
      <c r="H65" s="41">
        <f>SUM(H66)</f>
        <v>19.6</v>
      </c>
      <c r="I65" s="42">
        <f>SUM(H65/G65*100)</f>
        <v>8</v>
      </c>
    </row>
    <row r="66" spans="1:9" ht="25.5">
      <c r="A66" s="43"/>
      <c r="B66" s="39" t="s">
        <v>312</v>
      </c>
      <c r="C66" s="40" t="s">
        <v>402</v>
      </c>
      <c r="D66" s="40" t="s">
        <v>405</v>
      </c>
      <c r="E66" s="43" t="s">
        <v>424</v>
      </c>
      <c r="F66" s="43">
        <v>240</v>
      </c>
      <c r="G66" s="41">
        <v>245</v>
      </c>
      <c r="H66" s="41">
        <v>19.6</v>
      </c>
      <c r="I66" s="42">
        <f>SUM(H66/G66*100)</f>
        <v>8</v>
      </c>
    </row>
    <row r="67" spans="1:9" ht="25.5">
      <c r="A67" s="43"/>
      <c r="B67" s="39" t="s">
        <v>320</v>
      </c>
      <c r="C67" s="40" t="s">
        <v>396</v>
      </c>
      <c r="D67" s="40" t="s">
        <v>425</v>
      </c>
      <c r="E67" s="43"/>
      <c r="F67" s="43"/>
      <c r="G67" s="41">
        <v>2142.4</v>
      </c>
      <c r="H67" s="41">
        <f>SUM(H68)</f>
        <v>926</v>
      </c>
      <c r="I67" s="42">
        <f>SUM(H67/G67*100)</f>
        <v>43.22255414488424</v>
      </c>
    </row>
    <row r="68" spans="1:9" ht="38.25">
      <c r="A68" s="43"/>
      <c r="B68" s="39" t="s">
        <v>426</v>
      </c>
      <c r="C68" s="40" t="s">
        <v>396</v>
      </c>
      <c r="D68" s="40" t="s">
        <v>425</v>
      </c>
      <c r="E68" s="43" t="s">
        <v>427</v>
      </c>
      <c r="F68" s="43"/>
      <c r="G68" s="41">
        <v>2142.4</v>
      </c>
      <c r="H68" s="41">
        <f>SUM(H69+H70+H71)</f>
        <v>926</v>
      </c>
      <c r="I68" s="42">
        <f>SUM(H68/G68*100)</f>
        <v>43.22255414488424</v>
      </c>
    </row>
    <row r="69" spans="1:9" ht="12.75">
      <c r="A69" s="43"/>
      <c r="B69" s="39" t="s">
        <v>416</v>
      </c>
      <c r="C69" s="40" t="s">
        <v>396</v>
      </c>
      <c r="D69" s="40" t="s">
        <v>425</v>
      </c>
      <c r="E69" s="43" t="s">
        <v>427</v>
      </c>
      <c r="F69" s="43">
        <v>110</v>
      </c>
      <c r="G69" s="41">
        <v>1513.3</v>
      </c>
      <c r="H69" s="41">
        <v>692.2</v>
      </c>
      <c r="I69" s="42">
        <f>SUM(H69/G69*100)</f>
        <v>45.74109561884623</v>
      </c>
    </row>
    <row r="70" spans="1:9" ht="25.5">
      <c r="A70" s="43"/>
      <c r="B70" s="39" t="s">
        <v>312</v>
      </c>
      <c r="C70" s="40" t="s">
        <v>396</v>
      </c>
      <c r="D70" s="40" t="s">
        <v>425</v>
      </c>
      <c r="E70" s="43" t="s">
        <v>427</v>
      </c>
      <c r="F70" s="43">
        <v>240</v>
      </c>
      <c r="G70" s="41">
        <v>624.7</v>
      </c>
      <c r="H70" s="41">
        <v>230.3</v>
      </c>
      <c r="I70" s="42">
        <f>SUM(H70/G70*100)</f>
        <v>36.865695533856254</v>
      </c>
    </row>
    <row r="71" spans="1:9" ht="12.75">
      <c r="A71" s="43"/>
      <c r="B71" s="39" t="s">
        <v>313</v>
      </c>
      <c r="C71" s="40" t="s">
        <v>396</v>
      </c>
      <c r="D71" s="40" t="s">
        <v>425</v>
      </c>
      <c r="E71" s="43" t="s">
        <v>427</v>
      </c>
      <c r="F71" s="43">
        <v>850</v>
      </c>
      <c r="G71" s="41">
        <v>4.4</v>
      </c>
      <c r="H71" s="41">
        <v>3.5</v>
      </c>
      <c r="I71" s="42">
        <f>SUM(H71/G71*100)</f>
        <v>79.54545454545455</v>
      </c>
    </row>
    <row r="72" spans="1:9" ht="25.5">
      <c r="A72" s="43"/>
      <c r="B72" s="39" t="s">
        <v>321</v>
      </c>
      <c r="C72" s="40" t="s">
        <v>396</v>
      </c>
      <c r="D72" s="40">
        <v>14</v>
      </c>
      <c r="E72" s="43"/>
      <c r="F72" s="43"/>
      <c r="G72" s="41">
        <v>357</v>
      </c>
      <c r="H72" s="41">
        <v>0</v>
      </c>
      <c r="I72" s="42">
        <f>SUM(H72/G72*100)</f>
        <v>0</v>
      </c>
    </row>
    <row r="73" spans="1:9" ht="25.5">
      <c r="A73" s="43"/>
      <c r="B73" s="39" t="s">
        <v>428</v>
      </c>
      <c r="C73" s="40" t="s">
        <v>396</v>
      </c>
      <c r="D73" s="40">
        <v>14</v>
      </c>
      <c r="E73" s="43" t="s">
        <v>429</v>
      </c>
      <c r="F73" s="43"/>
      <c r="G73" s="41">
        <v>7</v>
      </c>
      <c r="H73" s="41">
        <v>0</v>
      </c>
      <c r="I73" s="42">
        <f>SUM(H73/G73*100)</f>
        <v>0</v>
      </c>
    </row>
    <row r="74" spans="1:9" ht="25.5">
      <c r="A74" s="43"/>
      <c r="B74" s="39" t="s">
        <v>312</v>
      </c>
      <c r="C74" s="40" t="s">
        <v>396</v>
      </c>
      <c r="D74" s="40">
        <v>14</v>
      </c>
      <c r="E74" s="43" t="s">
        <v>429</v>
      </c>
      <c r="F74" s="43">
        <v>240</v>
      </c>
      <c r="G74" s="41">
        <v>7</v>
      </c>
      <c r="H74" s="41">
        <v>0</v>
      </c>
      <c r="I74" s="42">
        <f>SUM(H74/G74*100)</f>
        <v>0</v>
      </c>
    </row>
    <row r="75" spans="1:9" ht="38.25">
      <c r="A75" s="43"/>
      <c r="B75" s="39" t="s">
        <v>430</v>
      </c>
      <c r="C75" s="40" t="s">
        <v>396</v>
      </c>
      <c r="D75" s="40">
        <v>14</v>
      </c>
      <c r="E75" s="43" t="s">
        <v>431</v>
      </c>
      <c r="F75" s="43"/>
      <c r="G75" s="41">
        <v>350</v>
      </c>
      <c r="H75" s="41">
        <v>0</v>
      </c>
      <c r="I75" s="42">
        <f>SUM(H75/G75*100)</f>
        <v>0</v>
      </c>
    </row>
    <row r="76" spans="1:9" ht="25.5">
      <c r="A76" s="43"/>
      <c r="B76" s="39" t="s">
        <v>312</v>
      </c>
      <c r="C76" s="40" t="s">
        <v>396</v>
      </c>
      <c r="D76" s="40">
        <v>14</v>
      </c>
      <c r="E76" s="43" t="s">
        <v>431</v>
      </c>
      <c r="F76" s="43">
        <v>240</v>
      </c>
      <c r="G76" s="41">
        <v>350</v>
      </c>
      <c r="H76" s="41">
        <v>0</v>
      </c>
      <c r="I76" s="42">
        <f>SUM(H76/G76*100)</f>
        <v>0</v>
      </c>
    </row>
    <row r="77" spans="1:9" ht="12.75">
      <c r="A77" s="43"/>
      <c r="B77" s="39" t="s">
        <v>322</v>
      </c>
      <c r="C77" s="40" t="s">
        <v>405</v>
      </c>
      <c r="D77" s="40" t="s">
        <v>432</v>
      </c>
      <c r="E77" s="43"/>
      <c r="F77" s="43"/>
      <c r="G77" s="41">
        <v>21341.6</v>
      </c>
      <c r="H77" s="41">
        <f>SUM(H78)</f>
        <v>4926.5</v>
      </c>
      <c r="I77" s="42">
        <f>SUM(H77/G77*100)</f>
        <v>23.08402369081981</v>
      </c>
    </row>
    <row r="78" spans="1:9" ht="38.25">
      <c r="A78" s="43"/>
      <c r="B78" s="39" t="s">
        <v>433</v>
      </c>
      <c r="C78" s="40" t="s">
        <v>405</v>
      </c>
      <c r="D78" s="40" t="s">
        <v>432</v>
      </c>
      <c r="E78" s="43" t="s">
        <v>434</v>
      </c>
      <c r="F78" s="43"/>
      <c r="G78" s="41">
        <v>21341.6</v>
      </c>
      <c r="H78" s="41">
        <f>SUM(H79+H80+H81+H82)</f>
        <v>4926.5</v>
      </c>
      <c r="I78" s="42">
        <f>SUM(H78/G78*100)</f>
        <v>23.08402369081981</v>
      </c>
    </row>
    <row r="79" spans="1:9" ht="12.75">
      <c r="A79" s="43"/>
      <c r="B79" s="39" t="s">
        <v>416</v>
      </c>
      <c r="C79" s="40" t="s">
        <v>405</v>
      </c>
      <c r="D79" s="40" t="s">
        <v>432</v>
      </c>
      <c r="E79" s="43" t="s">
        <v>434</v>
      </c>
      <c r="F79" s="43">
        <v>110</v>
      </c>
      <c r="G79" s="41">
        <v>3903.9</v>
      </c>
      <c r="H79" s="41">
        <v>1723.7</v>
      </c>
      <c r="I79" s="42">
        <f>SUM(H79/G79*100)</f>
        <v>44.15328261482108</v>
      </c>
    </row>
    <row r="80" spans="1:9" ht="25.5">
      <c r="A80" s="43"/>
      <c r="B80" s="39" t="s">
        <v>312</v>
      </c>
      <c r="C80" s="40" t="s">
        <v>405</v>
      </c>
      <c r="D80" s="40" t="s">
        <v>432</v>
      </c>
      <c r="E80" s="43" t="s">
        <v>434</v>
      </c>
      <c r="F80" s="43">
        <v>240</v>
      </c>
      <c r="G80" s="41">
        <v>460.8</v>
      </c>
      <c r="H80" s="41">
        <v>194.3</v>
      </c>
      <c r="I80" s="42">
        <f>SUM(H80/G80*100)</f>
        <v>42.16579861111111</v>
      </c>
    </row>
    <row r="81" spans="1:9" ht="38.25">
      <c r="A81" s="43"/>
      <c r="B81" s="39" t="s">
        <v>323</v>
      </c>
      <c r="C81" s="40" t="s">
        <v>405</v>
      </c>
      <c r="D81" s="40" t="s">
        <v>432</v>
      </c>
      <c r="E81" s="43" t="s">
        <v>434</v>
      </c>
      <c r="F81" s="43">
        <v>810</v>
      </c>
      <c r="G81" s="41">
        <v>16975.7</v>
      </c>
      <c r="H81" s="41">
        <v>3008.2</v>
      </c>
      <c r="I81" s="42">
        <f>SUM(H81/G81*100)</f>
        <v>17.720624186336938</v>
      </c>
    </row>
    <row r="82" spans="1:9" ht="12.75">
      <c r="A82" s="43"/>
      <c r="B82" s="39" t="s">
        <v>313</v>
      </c>
      <c r="C82" s="40" t="s">
        <v>405</v>
      </c>
      <c r="D82" s="40" t="s">
        <v>432</v>
      </c>
      <c r="E82" s="43" t="s">
        <v>434</v>
      </c>
      <c r="F82" s="43">
        <v>850</v>
      </c>
      <c r="G82" s="41">
        <v>1.2</v>
      </c>
      <c r="H82" s="41">
        <v>0.3</v>
      </c>
      <c r="I82" s="42">
        <f>SUM(H82/G82*100)</f>
        <v>25</v>
      </c>
    </row>
    <row r="83" spans="1:9" ht="12.75">
      <c r="A83" s="43"/>
      <c r="B83" s="39" t="s">
        <v>324</v>
      </c>
      <c r="C83" s="40" t="s">
        <v>405</v>
      </c>
      <c r="D83" s="40" t="s">
        <v>425</v>
      </c>
      <c r="E83" s="43"/>
      <c r="F83" s="43"/>
      <c r="G83" s="41">
        <v>13335.7</v>
      </c>
      <c r="H83" s="41">
        <f>SUM(H84+H86)</f>
        <v>58.2</v>
      </c>
      <c r="I83" s="42">
        <f>SUM(H83/G83*100)</f>
        <v>0.4364225350000375</v>
      </c>
    </row>
    <row r="84" spans="1:9" ht="38.25">
      <c r="A84" s="43"/>
      <c r="B84" s="39" t="s">
        <v>435</v>
      </c>
      <c r="C84" s="40" t="s">
        <v>405</v>
      </c>
      <c r="D84" s="40" t="s">
        <v>425</v>
      </c>
      <c r="E84" s="43" t="s">
        <v>436</v>
      </c>
      <c r="F84" s="43"/>
      <c r="G84" s="41">
        <v>13160.7</v>
      </c>
      <c r="H84" s="41">
        <v>0</v>
      </c>
      <c r="I84" s="42">
        <f>SUM(H84/G84*100)</f>
        <v>0</v>
      </c>
    </row>
    <row r="85" spans="1:9" ht="25.5">
      <c r="A85" s="43"/>
      <c r="B85" s="39" t="s">
        <v>312</v>
      </c>
      <c r="C85" s="40" t="s">
        <v>405</v>
      </c>
      <c r="D85" s="40" t="s">
        <v>425</v>
      </c>
      <c r="E85" s="43" t="s">
        <v>436</v>
      </c>
      <c r="F85" s="43">
        <v>240</v>
      </c>
      <c r="G85" s="41">
        <v>13160.7</v>
      </c>
      <c r="H85" s="41">
        <v>0</v>
      </c>
      <c r="I85" s="42">
        <f>SUM(H85/G85*100)</f>
        <v>0</v>
      </c>
    </row>
    <row r="86" spans="1:9" ht="25.5">
      <c r="A86" s="43"/>
      <c r="B86" s="39" t="s">
        <v>437</v>
      </c>
      <c r="C86" s="40" t="s">
        <v>405</v>
      </c>
      <c r="D86" s="40" t="s">
        <v>425</v>
      </c>
      <c r="E86" s="43" t="s">
        <v>438</v>
      </c>
      <c r="F86" s="43"/>
      <c r="G86" s="41">
        <v>175</v>
      </c>
      <c r="H86" s="41">
        <f>SUM(H87)</f>
        <v>58.2</v>
      </c>
      <c r="I86" s="42">
        <f>SUM(H86/G86*100)</f>
        <v>33.25714285714286</v>
      </c>
    </row>
    <row r="87" spans="1:9" ht="25.5">
      <c r="A87" s="43"/>
      <c r="B87" s="39" t="s">
        <v>312</v>
      </c>
      <c r="C87" s="40" t="s">
        <v>405</v>
      </c>
      <c r="D87" s="40" t="s">
        <v>425</v>
      </c>
      <c r="E87" s="43" t="s">
        <v>438</v>
      </c>
      <c r="F87" s="43">
        <v>240</v>
      </c>
      <c r="G87" s="41">
        <v>175</v>
      </c>
      <c r="H87" s="41">
        <v>58.2</v>
      </c>
      <c r="I87" s="42">
        <f>SUM(H87/G87*100)</f>
        <v>33.25714285714286</v>
      </c>
    </row>
    <row r="88" spans="1:9" ht="12.75">
      <c r="A88" s="43"/>
      <c r="B88" s="39" t="s">
        <v>325</v>
      </c>
      <c r="C88" s="40" t="s">
        <v>405</v>
      </c>
      <c r="D88" s="40">
        <v>10</v>
      </c>
      <c r="E88" s="43"/>
      <c r="F88" s="43"/>
      <c r="G88" s="41">
        <v>2462.7</v>
      </c>
      <c r="H88" s="41">
        <v>0</v>
      </c>
      <c r="I88" s="42">
        <f>SUM(H88/G88*100)</f>
        <v>0</v>
      </c>
    </row>
    <row r="89" spans="1:9" ht="25.5">
      <c r="A89" s="43"/>
      <c r="B89" s="39" t="s">
        <v>439</v>
      </c>
      <c r="C89" s="40" t="s">
        <v>405</v>
      </c>
      <c r="D89" s="40">
        <v>10</v>
      </c>
      <c r="E89" s="43" t="s">
        <v>440</v>
      </c>
      <c r="F89" s="43"/>
      <c r="G89" s="41">
        <v>2462.7</v>
      </c>
      <c r="H89" s="41">
        <v>0</v>
      </c>
      <c r="I89" s="42">
        <f>SUM(H89/G89*100)</f>
        <v>0</v>
      </c>
    </row>
    <row r="90" spans="1:9" ht="25.5">
      <c r="A90" s="43"/>
      <c r="B90" s="39" t="s">
        <v>312</v>
      </c>
      <c r="C90" s="40" t="s">
        <v>405</v>
      </c>
      <c r="D90" s="40">
        <v>10</v>
      </c>
      <c r="E90" s="43" t="s">
        <v>440</v>
      </c>
      <c r="F90" s="43">
        <v>240</v>
      </c>
      <c r="G90" s="41">
        <v>2462.7</v>
      </c>
      <c r="H90" s="41">
        <v>0</v>
      </c>
      <c r="I90" s="42">
        <f>SUM(H90/G90*100)</f>
        <v>0</v>
      </c>
    </row>
    <row r="91" spans="1:9" ht="12.75">
      <c r="A91" s="43"/>
      <c r="B91" s="39" t="s">
        <v>326</v>
      </c>
      <c r="C91" s="40" t="s">
        <v>405</v>
      </c>
      <c r="D91" s="40">
        <v>12</v>
      </c>
      <c r="E91" s="43"/>
      <c r="F91" s="43"/>
      <c r="G91" s="41">
        <v>300</v>
      </c>
      <c r="H91" s="41">
        <v>0</v>
      </c>
      <c r="I91" s="42">
        <f>SUM(H91/G91*100)</f>
        <v>0</v>
      </c>
    </row>
    <row r="92" spans="1:9" ht="25.5">
      <c r="A92" s="43"/>
      <c r="B92" s="39" t="s">
        <v>441</v>
      </c>
      <c r="C92" s="40" t="s">
        <v>405</v>
      </c>
      <c r="D92" s="40">
        <v>12</v>
      </c>
      <c r="E92" s="43" t="s">
        <v>442</v>
      </c>
      <c r="F92" s="43"/>
      <c r="G92" s="41">
        <v>300</v>
      </c>
      <c r="H92" s="41">
        <v>0</v>
      </c>
      <c r="I92" s="42">
        <f>SUM(H92/G92*100)</f>
        <v>0</v>
      </c>
    </row>
    <row r="93" spans="1:9" ht="25.5">
      <c r="A93" s="43"/>
      <c r="B93" s="39" t="s">
        <v>312</v>
      </c>
      <c r="C93" s="40" t="s">
        <v>405</v>
      </c>
      <c r="D93" s="40">
        <v>12</v>
      </c>
      <c r="E93" s="43" t="s">
        <v>442</v>
      </c>
      <c r="F93" s="43">
        <v>240</v>
      </c>
      <c r="G93" s="41">
        <v>300</v>
      </c>
      <c r="H93" s="41">
        <v>0</v>
      </c>
      <c r="I93" s="42">
        <f>SUM(H93/G93*100)</f>
        <v>0</v>
      </c>
    </row>
    <row r="94" spans="1:9" ht="12.75">
      <c r="A94" s="43"/>
      <c r="B94" s="39" t="s">
        <v>330</v>
      </c>
      <c r="C94" s="40" t="s">
        <v>432</v>
      </c>
      <c r="D94" s="40" t="s">
        <v>396</v>
      </c>
      <c r="E94" s="43"/>
      <c r="F94" s="43"/>
      <c r="G94" s="41">
        <v>3873.4</v>
      </c>
      <c r="H94" s="41">
        <f>SUM(H95)</f>
        <v>1613.9</v>
      </c>
      <c r="I94" s="42">
        <f>SUM(H94/G94*100)</f>
        <v>41.666236381473645</v>
      </c>
    </row>
    <row r="95" spans="1:9" ht="25.5">
      <c r="A95" s="43"/>
      <c r="B95" s="39" t="s">
        <v>410</v>
      </c>
      <c r="C95" s="40" t="s">
        <v>432</v>
      </c>
      <c r="D95" s="40" t="s">
        <v>396</v>
      </c>
      <c r="E95" s="43" t="s">
        <v>411</v>
      </c>
      <c r="F95" s="43"/>
      <c r="G95" s="41">
        <v>3873.4</v>
      </c>
      <c r="H95" s="41">
        <f>SUM(H96)</f>
        <v>1613.9</v>
      </c>
      <c r="I95" s="42">
        <f>SUM(H95/G95*100)</f>
        <v>41.666236381473645</v>
      </c>
    </row>
    <row r="96" spans="1:9" ht="38.25">
      <c r="A96" s="43"/>
      <c r="B96" s="39" t="s">
        <v>323</v>
      </c>
      <c r="C96" s="40" t="s">
        <v>432</v>
      </c>
      <c r="D96" s="40" t="s">
        <v>396</v>
      </c>
      <c r="E96" s="43" t="s">
        <v>411</v>
      </c>
      <c r="F96" s="43">
        <v>810</v>
      </c>
      <c r="G96" s="41">
        <v>3873.4</v>
      </c>
      <c r="H96" s="41">
        <v>1613.9</v>
      </c>
      <c r="I96" s="42">
        <f>SUM(H96/G96*100)</f>
        <v>41.666236381473645</v>
      </c>
    </row>
    <row r="97" spans="1:9" ht="12.75">
      <c r="A97" s="43"/>
      <c r="B97" s="39" t="s">
        <v>331</v>
      </c>
      <c r="C97" s="40" t="s">
        <v>400</v>
      </c>
      <c r="D97" s="40" t="s">
        <v>432</v>
      </c>
      <c r="E97" s="43"/>
      <c r="F97" s="43"/>
      <c r="G97" s="41">
        <v>700</v>
      </c>
      <c r="H97" s="41">
        <f>SUM(H98)</f>
        <v>390.6</v>
      </c>
      <c r="I97" s="42">
        <f>SUM(H97/G97*100)</f>
        <v>55.800000000000004</v>
      </c>
    </row>
    <row r="98" spans="1:9" ht="25.5">
      <c r="A98" s="43"/>
      <c r="B98" s="39" t="s">
        <v>410</v>
      </c>
      <c r="C98" s="40" t="s">
        <v>400</v>
      </c>
      <c r="D98" s="40" t="s">
        <v>432</v>
      </c>
      <c r="E98" s="43" t="s">
        <v>411</v>
      </c>
      <c r="F98" s="43"/>
      <c r="G98" s="41">
        <v>700</v>
      </c>
      <c r="H98" s="41">
        <f>SUM(H99)</f>
        <v>390.6</v>
      </c>
      <c r="I98" s="42">
        <f>SUM(H98/G98*100)</f>
        <v>55.800000000000004</v>
      </c>
    </row>
    <row r="99" spans="1:9" ht="25.5">
      <c r="A99" s="43"/>
      <c r="B99" s="39" t="s">
        <v>312</v>
      </c>
      <c r="C99" s="40" t="s">
        <v>400</v>
      </c>
      <c r="D99" s="40" t="s">
        <v>432</v>
      </c>
      <c r="E99" s="43" t="s">
        <v>411</v>
      </c>
      <c r="F99" s="43">
        <v>240</v>
      </c>
      <c r="G99" s="41">
        <v>700</v>
      </c>
      <c r="H99" s="41">
        <v>390.6</v>
      </c>
      <c r="I99" s="42">
        <f>SUM(H99/G99*100)</f>
        <v>55.800000000000004</v>
      </c>
    </row>
    <row r="100" spans="1:9" ht="12.75">
      <c r="A100" s="43"/>
      <c r="B100" s="39" t="s">
        <v>332</v>
      </c>
      <c r="C100" s="40" t="s">
        <v>443</v>
      </c>
      <c r="D100" s="40" t="s">
        <v>402</v>
      </c>
      <c r="E100" s="43"/>
      <c r="F100" s="43"/>
      <c r="G100" s="41">
        <v>594</v>
      </c>
      <c r="H100" s="41">
        <v>0</v>
      </c>
      <c r="I100" s="42">
        <f>SUM(H100/G100*100)</f>
        <v>0</v>
      </c>
    </row>
    <row r="101" spans="1:9" ht="38.25">
      <c r="A101" s="43"/>
      <c r="B101" s="39" t="s">
        <v>444</v>
      </c>
      <c r="C101" s="40" t="s">
        <v>443</v>
      </c>
      <c r="D101" s="40" t="s">
        <v>402</v>
      </c>
      <c r="E101" s="43" t="s">
        <v>445</v>
      </c>
      <c r="F101" s="43"/>
      <c r="G101" s="41">
        <v>594</v>
      </c>
      <c r="H101" s="41">
        <v>0</v>
      </c>
      <c r="I101" s="42">
        <f>SUM(H101/G101*100)</f>
        <v>0</v>
      </c>
    </row>
    <row r="102" spans="1:9" ht="25.5">
      <c r="A102" s="43"/>
      <c r="B102" s="39" t="s">
        <v>312</v>
      </c>
      <c r="C102" s="40" t="s">
        <v>443</v>
      </c>
      <c r="D102" s="40" t="s">
        <v>402</v>
      </c>
      <c r="E102" s="43" t="s">
        <v>445</v>
      </c>
      <c r="F102" s="43">
        <v>240</v>
      </c>
      <c r="G102" s="41">
        <v>594</v>
      </c>
      <c r="H102" s="41">
        <v>0</v>
      </c>
      <c r="I102" s="42">
        <f>SUM(H102/G102*100)</f>
        <v>0</v>
      </c>
    </row>
    <row r="103" spans="1:9" ht="12.75">
      <c r="A103" s="43"/>
      <c r="B103" s="39" t="s">
        <v>335</v>
      </c>
      <c r="C103" s="40" t="s">
        <v>443</v>
      </c>
      <c r="D103" s="40" t="s">
        <v>443</v>
      </c>
      <c r="E103" s="43"/>
      <c r="F103" s="43"/>
      <c r="G103" s="41">
        <v>3746.1</v>
      </c>
      <c r="H103" s="41">
        <f>SUM(H104)</f>
        <v>2859.8999999999996</v>
      </c>
      <c r="I103" s="42">
        <f>SUM(H103/G103*100)</f>
        <v>76.34339713301833</v>
      </c>
    </row>
    <row r="104" spans="1:9" ht="25.5">
      <c r="A104" s="43"/>
      <c r="B104" s="39" t="s">
        <v>446</v>
      </c>
      <c r="C104" s="40" t="s">
        <v>443</v>
      </c>
      <c r="D104" s="40" t="s">
        <v>443</v>
      </c>
      <c r="E104" s="43" t="s">
        <v>447</v>
      </c>
      <c r="F104" s="43"/>
      <c r="G104" s="41">
        <v>3746.1</v>
      </c>
      <c r="H104" s="41">
        <f>SUM(H105+H106)</f>
        <v>2859.8999999999996</v>
      </c>
      <c r="I104" s="42">
        <f>SUM(H104/G104*100)</f>
        <v>76.34339713301833</v>
      </c>
    </row>
    <row r="105" spans="1:9" ht="25.5">
      <c r="A105" s="43"/>
      <c r="B105" s="39" t="s">
        <v>312</v>
      </c>
      <c r="C105" s="40" t="s">
        <v>443</v>
      </c>
      <c r="D105" s="40" t="s">
        <v>443</v>
      </c>
      <c r="E105" s="43" t="s">
        <v>447</v>
      </c>
      <c r="F105" s="43">
        <v>240</v>
      </c>
      <c r="G105" s="41">
        <v>3456.1</v>
      </c>
      <c r="H105" s="41">
        <v>2570.7</v>
      </c>
      <c r="I105" s="42">
        <f>SUM(H105/G105*100)</f>
        <v>74.38152831225948</v>
      </c>
    </row>
    <row r="106" spans="1:9" ht="12.75">
      <c r="A106" s="43"/>
      <c r="B106" s="39" t="s">
        <v>336</v>
      </c>
      <c r="C106" s="40" t="s">
        <v>443</v>
      </c>
      <c r="D106" s="40" t="s">
        <v>443</v>
      </c>
      <c r="E106" s="43" t="s">
        <v>447</v>
      </c>
      <c r="F106" s="43">
        <v>350</v>
      </c>
      <c r="G106" s="41">
        <v>290</v>
      </c>
      <c r="H106" s="41">
        <v>289.2</v>
      </c>
      <c r="I106" s="42">
        <f>SUM(H106/G106*100)</f>
        <v>99.72413793103448</v>
      </c>
    </row>
    <row r="107" spans="1:9" ht="12.75">
      <c r="A107" s="43"/>
      <c r="B107" s="39" t="s">
        <v>340</v>
      </c>
      <c r="C107" s="40">
        <v>10</v>
      </c>
      <c r="D107" s="40" t="s">
        <v>395</v>
      </c>
      <c r="E107" s="43"/>
      <c r="F107" s="43"/>
      <c r="G107" s="41">
        <v>3000</v>
      </c>
      <c r="H107" s="41">
        <f>SUM(H108)</f>
        <v>1180.6</v>
      </c>
      <c r="I107" s="42">
        <f>SUM(H107/G107*100)</f>
        <v>39.35333333333333</v>
      </c>
    </row>
    <row r="108" spans="1:9" ht="63.75">
      <c r="A108" s="43"/>
      <c r="B108" s="39" t="s">
        <v>341</v>
      </c>
      <c r="C108" s="40">
        <v>10</v>
      </c>
      <c r="D108" s="40" t="s">
        <v>395</v>
      </c>
      <c r="E108" s="43" t="s">
        <v>448</v>
      </c>
      <c r="F108" s="43"/>
      <c r="G108" s="41">
        <v>3000</v>
      </c>
      <c r="H108" s="41">
        <f>SUM(H109)</f>
        <v>1180.6</v>
      </c>
      <c r="I108" s="42">
        <f>SUM(H108/G108*100)</f>
        <v>39.35333333333333</v>
      </c>
    </row>
    <row r="109" spans="1:9" ht="12.75">
      <c r="A109" s="43"/>
      <c r="B109" s="39" t="s">
        <v>343</v>
      </c>
      <c r="C109" s="40">
        <v>10</v>
      </c>
      <c r="D109" s="40" t="s">
        <v>395</v>
      </c>
      <c r="E109" s="43" t="s">
        <v>448</v>
      </c>
      <c r="F109" s="43">
        <v>310</v>
      </c>
      <c r="G109" s="41">
        <v>3000</v>
      </c>
      <c r="H109" s="41">
        <v>1180.6</v>
      </c>
      <c r="I109" s="42">
        <f>SUM(H109/G109*100)</f>
        <v>39.35333333333333</v>
      </c>
    </row>
    <row r="110" spans="1:9" ht="12.75">
      <c r="A110" s="43"/>
      <c r="B110" s="39" t="s">
        <v>344</v>
      </c>
      <c r="C110" s="40">
        <v>10</v>
      </c>
      <c r="D110" s="40" t="s">
        <v>402</v>
      </c>
      <c r="E110" s="43"/>
      <c r="F110" s="43"/>
      <c r="G110" s="41">
        <v>3959.2</v>
      </c>
      <c r="H110" s="41">
        <f>SUM(H111+H114+H118)</f>
        <v>1524.3000000000002</v>
      </c>
      <c r="I110" s="42">
        <f>SUM(H110/G110*100)</f>
        <v>38.500202061022435</v>
      </c>
    </row>
    <row r="111" spans="1:9" ht="25.5">
      <c r="A111" s="43"/>
      <c r="B111" s="39" t="s">
        <v>403</v>
      </c>
      <c r="C111" s="40">
        <v>10</v>
      </c>
      <c r="D111" s="40" t="s">
        <v>402</v>
      </c>
      <c r="E111" s="43" t="s">
        <v>404</v>
      </c>
      <c r="F111" s="43"/>
      <c r="G111" s="41">
        <v>422.8</v>
      </c>
      <c r="H111" s="41">
        <f>SUM(H112+H113)</f>
        <v>121.2</v>
      </c>
      <c r="I111" s="42">
        <f>SUM(H111/G111*100)</f>
        <v>28.666035950804165</v>
      </c>
    </row>
    <row r="112" spans="1:9" ht="12.75">
      <c r="A112" s="43"/>
      <c r="B112" s="39" t="s">
        <v>309</v>
      </c>
      <c r="C112" s="40">
        <v>10</v>
      </c>
      <c r="D112" s="40" t="s">
        <v>402</v>
      </c>
      <c r="E112" s="43" t="s">
        <v>404</v>
      </c>
      <c r="F112" s="43">
        <v>120</v>
      </c>
      <c r="G112" s="41">
        <v>351.9</v>
      </c>
      <c r="H112" s="41">
        <v>121.2</v>
      </c>
      <c r="I112" s="42">
        <f>SUM(H112/G112*100)</f>
        <v>34.44160272804774</v>
      </c>
    </row>
    <row r="113" spans="1:9" ht="25.5">
      <c r="A113" s="43"/>
      <c r="B113" s="39" t="s">
        <v>312</v>
      </c>
      <c r="C113" s="40">
        <v>10</v>
      </c>
      <c r="D113" s="40" t="s">
        <v>402</v>
      </c>
      <c r="E113" s="43" t="s">
        <v>404</v>
      </c>
      <c r="F113" s="43">
        <v>240</v>
      </c>
      <c r="G113" s="41">
        <v>70.9</v>
      </c>
      <c r="H113" s="41">
        <v>0</v>
      </c>
      <c r="I113" s="42">
        <f>SUM(H113/G113*100)</f>
        <v>0</v>
      </c>
    </row>
    <row r="114" spans="1:9" ht="63.75">
      <c r="A114" s="43"/>
      <c r="B114" s="39" t="s">
        <v>341</v>
      </c>
      <c r="C114" s="40">
        <v>10</v>
      </c>
      <c r="D114" s="40" t="s">
        <v>402</v>
      </c>
      <c r="E114" s="43" t="s">
        <v>448</v>
      </c>
      <c r="F114" s="43"/>
      <c r="G114" s="41">
        <v>3498</v>
      </c>
      <c r="H114" s="41">
        <f>SUM(H115+H116+H117)</f>
        <v>1364.6000000000001</v>
      </c>
      <c r="I114" s="42">
        <f>SUM(H114/G114*100)</f>
        <v>39.010863350486</v>
      </c>
    </row>
    <row r="115" spans="1:9" ht="12.75">
      <c r="A115" s="43"/>
      <c r="B115" s="39" t="s">
        <v>416</v>
      </c>
      <c r="C115" s="40">
        <v>10</v>
      </c>
      <c r="D115" s="40" t="s">
        <v>402</v>
      </c>
      <c r="E115" s="43" t="s">
        <v>448</v>
      </c>
      <c r="F115" s="43">
        <v>110</v>
      </c>
      <c r="G115" s="41">
        <v>2882.1</v>
      </c>
      <c r="H115" s="41">
        <v>1290.5</v>
      </c>
      <c r="I115" s="42">
        <f>SUM(H115/G115*100)</f>
        <v>44.77637833524167</v>
      </c>
    </row>
    <row r="116" spans="1:9" ht="25.5">
      <c r="A116" s="43"/>
      <c r="B116" s="39" t="s">
        <v>312</v>
      </c>
      <c r="C116" s="40">
        <v>10</v>
      </c>
      <c r="D116" s="40" t="s">
        <v>402</v>
      </c>
      <c r="E116" s="43" t="s">
        <v>448</v>
      </c>
      <c r="F116" s="43">
        <v>240</v>
      </c>
      <c r="G116" s="41">
        <v>613.3</v>
      </c>
      <c r="H116" s="41">
        <v>72.4</v>
      </c>
      <c r="I116" s="42">
        <f>SUM(H116/G116*100)</f>
        <v>11.804989401597915</v>
      </c>
    </row>
    <row r="117" spans="1:9" ht="12.75">
      <c r="A117" s="43"/>
      <c r="B117" s="39" t="s">
        <v>313</v>
      </c>
      <c r="C117" s="40">
        <v>10</v>
      </c>
      <c r="D117" s="40" t="s">
        <v>402</v>
      </c>
      <c r="E117" s="43" t="s">
        <v>448</v>
      </c>
      <c r="F117" s="43">
        <v>850</v>
      </c>
      <c r="G117" s="41">
        <v>2.6</v>
      </c>
      <c r="H117" s="41">
        <v>1.7</v>
      </c>
      <c r="I117" s="42">
        <f>SUM(H117/G117*100)</f>
        <v>65.38461538461539</v>
      </c>
    </row>
    <row r="118" spans="1:9" ht="12.75">
      <c r="A118" s="43"/>
      <c r="B118" s="39" t="s">
        <v>397</v>
      </c>
      <c r="C118" s="40">
        <v>10</v>
      </c>
      <c r="D118" s="40" t="s">
        <v>402</v>
      </c>
      <c r="E118" s="43" t="s">
        <v>398</v>
      </c>
      <c r="F118" s="43"/>
      <c r="G118" s="41">
        <v>38.5</v>
      </c>
      <c r="H118" s="41">
        <f>SUM(H119)</f>
        <v>38.5</v>
      </c>
      <c r="I118" s="42">
        <f>SUM(H118/G118*100)</f>
        <v>100</v>
      </c>
    </row>
    <row r="119" spans="1:9" ht="25.5">
      <c r="A119" s="43"/>
      <c r="B119" s="39" t="s">
        <v>345</v>
      </c>
      <c r="C119" s="40">
        <v>10</v>
      </c>
      <c r="D119" s="40" t="s">
        <v>402</v>
      </c>
      <c r="E119" s="43" t="s">
        <v>449</v>
      </c>
      <c r="F119" s="43"/>
      <c r="G119" s="41">
        <v>38.5</v>
      </c>
      <c r="H119" s="41">
        <f>SUM(H120)</f>
        <v>38.5</v>
      </c>
      <c r="I119" s="42">
        <f>SUM(H119/G119*100)</f>
        <v>100</v>
      </c>
    </row>
    <row r="120" spans="1:9" ht="12.75">
      <c r="A120" s="43"/>
      <c r="B120" s="39" t="s">
        <v>313</v>
      </c>
      <c r="C120" s="40">
        <v>10</v>
      </c>
      <c r="D120" s="40" t="s">
        <v>402</v>
      </c>
      <c r="E120" s="43" t="s">
        <v>449</v>
      </c>
      <c r="F120" s="43">
        <v>850</v>
      </c>
      <c r="G120" s="41">
        <v>38.5</v>
      </c>
      <c r="H120" s="41">
        <v>38.5</v>
      </c>
      <c r="I120" s="42">
        <f>SUM(H120/G120*100)</f>
        <v>100</v>
      </c>
    </row>
    <row r="121" spans="1:9" ht="12.75">
      <c r="A121" s="43"/>
      <c r="B121" s="39" t="s">
        <v>342</v>
      </c>
      <c r="C121" s="40">
        <v>10</v>
      </c>
      <c r="D121" s="40" t="s">
        <v>396</v>
      </c>
      <c r="E121" s="43"/>
      <c r="F121" s="43"/>
      <c r="G121" s="41">
        <v>20</v>
      </c>
      <c r="H121" s="41">
        <f>SUM(H122)</f>
        <v>20</v>
      </c>
      <c r="I121" s="42">
        <f>SUM(H121/G121*100)</f>
        <v>100</v>
      </c>
    </row>
    <row r="122" spans="1:9" ht="12.75">
      <c r="A122" s="43"/>
      <c r="B122" s="39" t="s">
        <v>397</v>
      </c>
      <c r="C122" s="40">
        <v>10</v>
      </c>
      <c r="D122" s="40" t="s">
        <v>396</v>
      </c>
      <c r="E122" s="43" t="s">
        <v>398</v>
      </c>
      <c r="F122" s="43"/>
      <c r="G122" s="41">
        <v>20</v>
      </c>
      <c r="H122" s="41">
        <f>SUM(H123)</f>
        <v>20</v>
      </c>
      <c r="I122" s="42">
        <f>SUM(H122/G122*100)</f>
        <v>100</v>
      </c>
    </row>
    <row r="123" spans="1:9" ht="25.5">
      <c r="A123" s="43"/>
      <c r="B123" s="39" t="s">
        <v>345</v>
      </c>
      <c r="C123" s="40">
        <v>10</v>
      </c>
      <c r="D123" s="40" t="s">
        <v>396</v>
      </c>
      <c r="E123" s="43" t="s">
        <v>449</v>
      </c>
      <c r="F123" s="43"/>
      <c r="G123" s="41">
        <v>20</v>
      </c>
      <c r="H123" s="41">
        <f>SUM(H124)</f>
        <v>20</v>
      </c>
      <c r="I123" s="42">
        <f>SUM(H123/G123*100)</f>
        <v>100</v>
      </c>
    </row>
    <row r="124" spans="1:9" ht="12.75">
      <c r="A124" s="43"/>
      <c r="B124" s="39" t="s">
        <v>346</v>
      </c>
      <c r="C124" s="40">
        <v>10</v>
      </c>
      <c r="D124" s="40" t="s">
        <v>396</v>
      </c>
      <c r="E124" s="43" t="s">
        <v>449</v>
      </c>
      <c r="F124" s="43">
        <v>320</v>
      </c>
      <c r="G124" s="41">
        <v>20</v>
      </c>
      <c r="H124" s="41">
        <v>20</v>
      </c>
      <c r="I124" s="42">
        <f>SUM(H124/G124*100)</f>
        <v>100</v>
      </c>
    </row>
    <row r="125" spans="1:9" ht="12.75">
      <c r="A125" s="43"/>
      <c r="B125" s="39" t="s">
        <v>347</v>
      </c>
      <c r="C125" s="40">
        <v>10</v>
      </c>
      <c r="D125" s="40" t="s">
        <v>405</v>
      </c>
      <c r="E125" s="43"/>
      <c r="F125" s="43"/>
      <c r="G125" s="41">
        <v>6306.6</v>
      </c>
      <c r="H125" s="41">
        <f>SUM(H126)</f>
        <v>3096.5</v>
      </c>
      <c r="I125" s="42">
        <f>SUM(H125/G125*100)</f>
        <v>49.09935622998129</v>
      </c>
    </row>
    <row r="126" spans="1:9" ht="63.75">
      <c r="A126" s="43"/>
      <c r="B126" s="39" t="s">
        <v>341</v>
      </c>
      <c r="C126" s="40">
        <v>10</v>
      </c>
      <c r="D126" s="40" t="s">
        <v>405</v>
      </c>
      <c r="E126" s="43" t="s">
        <v>448</v>
      </c>
      <c r="F126" s="43"/>
      <c r="G126" s="41">
        <v>6306.6</v>
      </c>
      <c r="H126" s="41">
        <f>SUM(H127)</f>
        <v>3096.5</v>
      </c>
      <c r="I126" s="42">
        <f>SUM(H126/G126*100)</f>
        <v>49.09935622998129</v>
      </c>
    </row>
    <row r="127" spans="1:9" ht="12.75">
      <c r="A127" s="43"/>
      <c r="B127" s="39" t="s">
        <v>346</v>
      </c>
      <c r="C127" s="40">
        <v>10</v>
      </c>
      <c r="D127" s="40" t="s">
        <v>405</v>
      </c>
      <c r="E127" s="43" t="s">
        <v>448</v>
      </c>
      <c r="F127" s="43">
        <v>320</v>
      </c>
      <c r="G127" s="41">
        <v>6306.6</v>
      </c>
      <c r="H127" s="41">
        <v>3096.5</v>
      </c>
      <c r="I127" s="42">
        <f>SUM(H127/G127*100)</f>
        <v>49.09935622998129</v>
      </c>
    </row>
    <row r="128" spans="1:9" ht="12.75">
      <c r="A128" s="43"/>
      <c r="B128" s="39" t="s">
        <v>353</v>
      </c>
      <c r="C128" s="40">
        <v>14</v>
      </c>
      <c r="D128" s="40" t="s">
        <v>396</v>
      </c>
      <c r="E128" s="43"/>
      <c r="F128" s="43"/>
      <c r="G128" s="41">
        <v>19436</v>
      </c>
      <c r="H128" s="41">
        <f>SUM(H129)</f>
        <v>4665.1</v>
      </c>
      <c r="I128" s="42">
        <f>SUM(H128/G128*100)</f>
        <v>24.00236674212801</v>
      </c>
    </row>
    <row r="129" spans="1:9" ht="25.5">
      <c r="A129" s="43"/>
      <c r="B129" s="39" t="s">
        <v>403</v>
      </c>
      <c r="C129" s="40">
        <v>14</v>
      </c>
      <c r="D129" s="40" t="s">
        <v>396</v>
      </c>
      <c r="E129" s="43" t="s">
        <v>404</v>
      </c>
      <c r="F129" s="43"/>
      <c r="G129" s="41">
        <v>19436</v>
      </c>
      <c r="H129" s="41">
        <f>SUM(H130)</f>
        <v>4665.1</v>
      </c>
      <c r="I129" s="42">
        <f>SUM(H129/G129*100)</f>
        <v>24.00236674212801</v>
      </c>
    </row>
    <row r="130" spans="1:9" ht="12.75">
      <c r="A130" s="43"/>
      <c r="B130" s="39" t="s">
        <v>288</v>
      </c>
      <c r="C130" s="40">
        <v>14</v>
      </c>
      <c r="D130" s="40" t="s">
        <v>396</v>
      </c>
      <c r="E130" s="43" t="s">
        <v>404</v>
      </c>
      <c r="F130" s="43">
        <v>540</v>
      </c>
      <c r="G130" s="41">
        <v>19436</v>
      </c>
      <c r="H130" s="41">
        <v>4665.1</v>
      </c>
      <c r="I130" s="42">
        <f>SUM(H130/G130*100)</f>
        <v>24.00236674212801</v>
      </c>
    </row>
    <row r="131" spans="1:9" ht="12.75">
      <c r="A131" s="35">
        <v>905</v>
      </c>
      <c r="B131" s="36" t="s">
        <v>450</v>
      </c>
      <c r="C131" s="44"/>
      <c r="D131" s="44"/>
      <c r="E131" s="43"/>
      <c r="F131" s="35"/>
      <c r="G131" s="37">
        <f>SUM(G132+G139+G144+G147+G150+G156+G159+G166+G169+G175+G180+G186+G190+G199+G205+G209+G214)</f>
        <v>290494.1</v>
      </c>
      <c r="H131" s="37">
        <f>SUM(H132+H139+H144+H147+H150+H156+H159+H166+H169+H175+H180+H186+H190+H199+H205+H209+H214)</f>
        <v>110964.99999999999</v>
      </c>
      <c r="I131" s="38">
        <f>SUM(H131/G131*100)</f>
        <v>38.19871040410115</v>
      </c>
    </row>
    <row r="132" spans="1:9" ht="12.75">
      <c r="A132" s="35"/>
      <c r="B132" s="39" t="s">
        <v>318</v>
      </c>
      <c r="C132" s="40" t="s">
        <v>395</v>
      </c>
      <c r="D132" s="40">
        <v>13</v>
      </c>
      <c r="E132" s="43"/>
      <c r="F132" s="35"/>
      <c r="G132" s="41">
        <f>SUM(G133+G137)</f>
        <v>13885.7</v>
      </c>
      <c r="H132" s="41">
        <f>SUM(H133+H137)</f>
        <v>5571.4</v>
      </c>
      <c r="I132" s="42">
        <f>SUM(H132/G132*100)</f>
        <v>40.12329230791389</v>
      </c>
    </row>
    <row r="133" spans="1:9" ht="38.25">
      <c r="A133" s="43"/>
      <c r="B133" s="39" t="s">
        <v>451</v>
      </c>
      <c r="C133" s="40" t="s">
        <v>395</v>
      </c>
      <c r="D133" s="40">
        <v>13</v>
      </c>
      <c r="E133" s="43" t="s">
        <v>452</v>
      </c>
      <c r="F133" s="43"/>
      <c r="G133" s="41">
        <f>SUM(G134+G135+G136)</f>
        <v>13735.7</v>
      </c>
      <c r="H133" s="41">
        <f>SUM(H134+H135+H136)</f>
        <v>5571.4</v>
      </c>
      <c r="I133" s="42">
        <f>SUM(H133/G133*100)</f>
        <v>40.56145664218059</v>
      </c>
    </row>
    <row r="134" spans="1:9" ht="12.75">
      <c r="A134" s="43"/>
      <c r="B134" s="39" t="s">
        <v>309</v>
      </c>
      <c r="C134" s="40" t="s">
        <v>395</v>
      </c>
      <c r="D134" s="40">
        <v>13</v>
      </c>
      <c r="E134" s="43" t="s">
        <v>452</v>
      </c>
      <c r="F134" s="43">
        <v>120</v>
      </c>
      <c r="G134" s="41">
        <v>8897.7</v>
      </c>
      <c r="H134" s="41">
        <v>4099</v>
      </c>
      <c r="I134" s="42">
        <f>SUM(H134/G134*100)</f>
        <v>46.06808501073311</v>
      </c>
    </row>
    <row r="135" spans="1:9" ht="25.5">
      <c r="A135" s="43"/>
      <c r="B135" s="39" t="s">
        <v>312</v>
      </c>
      <c r="C135" s="40" t="s">
        <v>395</v>
      </c>
      <c r="D135" s="40">
        <v>13</v>
      </c>
      <c r="E135" s="43" t="s">
        <v>452</v>
      </c>
      <c r="F135" s="43">
        <v>240</v>
      </c>
      <c r="G135" s="41">
        <v>4564</v>
      </c>
      <c r="H135" s="41">
        <v>1348.9</v>
      </c>
      <c r="I135" s="42">
        <f>SUM(H135/G135*100)</f>
        <v>29.555214723926383</v>
      </c>
    </row>
    <row r="136" spans="1:9" ht="12.75">
      <c r="A136" s="43"/>
      <c r="B136" s="39" t="s">
        <v>313</v>
      </c>
      <c r="C136" s="40" t="s">
        <v>395</v>
      </c>
      <c r="D136" s="40">
        <v>13</v>
      </c>
      <c r="E136" s="43" t="s">
        <v>452</v>
      </c>
      <c r="F136" s="43">
        <v>850</v>
      </c>
      <c r="G136" s="41">
        <v>274</v>
      </c>
      <c r="H136" s="41">
        <v>123.5</v>
      </c>
      <c r="I136" s="42">
        <f>SUM(H136/G136*100)</f>
        <v>45.07299270072993</v>
      </c>
    </row>
    <row r="137" spans="1:9" ht="38.25">
      <c r="A137" s="43"/>
      <c r="B137" s="39" t="s">
        <v>453</v>
      </c>
      <c r="C137" s="40" t="s">
        <v>395</v>
      </c>
      <c r="D137" s="40">
        <v>13</v>
      </c>
      <c r="E137" s="43" t="s">
        <v>454</v>
      </c>
      <c r="F137" s="43"/>
      <c r="G137" s="41">
        <v>150</v>
      </c>
      <c r="H137" s="41">
        <v>0</v>
      </c>
      <c r="I137" s="42">
        <f>SUM(H137/G137*100)</f>
        <v>0</v>
      </c>
    </row>
    <row r="138" spans="1:9" ht="25.5">
      <c r="A138" s="43"/>
      <c r="B138" s="39" t="s">
        <v>312</v>
      </c>
      <c r="C138" s="40" t="s">
        <v>395</v>
      </c>
      <c r="D138" s="40">
        <v>13</v>
      </c>
      <c r="E138" s="43" t="s">
        <v>454</v>
      </c>
      <c r="F138" s="43">
        <v>240</v>
      </c>
      <c r="G138" s="41">
        <v>150</v>
      </c>
      <c r="H138" s="41">
        <v>0</v>
      </c>
      <c r="I138" s="42">
        <f>SUM(H138/G138*100)</f>
        <v>0</v>
      </c>
    </row>
    <row r="139" spans="1:9" ht="25.5">
      <c r="A139" s="43"/>
      <c r="B139" s="39" t="s">
        <v>321</v>
      </c>
      <c r="C139" s="40" t="s">
        <v>396</v>
      </c>
      <c r="D139" s="40">
        <v>14</v>
      </c>
      <c r="E139" s="43"/>
      <c r="F139" s="43"/>
      <c r="G139" s="41">
        <v>1336.4</v>
      </c>
      <c r="H139" s="41">
        <f>SUM(H140+H142)</f>
        <v>89.2</v>
      </c>
      <c r="I139" s="42">
        <f>SUM(H139/G139*100)</f>
        <v>6.674648308889554</v>
      </c>
    </row>
    <row r="140" spans="1:9" ht="25.5">
      <c r="A140" s="43"/>
      <c r="B140" s="39" t="s">
        <v>428</v>
      </c>
      <c r="C140" s="40" t="s">
        <v>396</v>
      </c>
      <c r="D140" s="40">
        <v>14</v>
      </c>
      <c r="E140" s="43" t="s">
        <v>429</v>
      </c>
      <c r="F140" s="43"/>
      <c r="G140" s="41">
        <v>286.4</v>
      </c>
      <c r="H140" s="41">
        <f>SUM(H141)</f>
        <v>89.2</v>
      </c>
      <c r="I140" s="42">
        <f>SUM(H140/G140*100)</f>
        <v>31.14525139664805</v>
      </c>
    </row>
    <row r="141" spans="1:9" ht="25.5">
      <c r="A141" s="43"/>
      <c r="B141" s="39" t="s">
        <v>312</v>
      </c>
      <c r="C141" s="40" t="s">
        <v>396</v>
      </c>
      <c r="D141" s="40">
        <v>14</v>
      </c>
      <c r="E141" s="43" t="s">
        <v>429</v>
      </c>
      <c r="F141" s="43">
        <v>240</v>
      </c>
      <c r="G141" s="41">
        <v>286.4</v>
      </c>
      <c r="H141" s="41">
        <v>89.2</v>
      </c>
      <c r="I141" s="42">
        <f>SUM(H141/G141*100)</f>
        <v>31.14525139664805</v>
      </c>
    </row>
    <row r="142" spans="1:9" ht="38.25">
      <c r="A142" s="43"/>
      <c r="B142" s="39" t="s">
        <v>430</v>
      </c>
      <c r="C142" s="40" t="s">
        <v>396</v>
      </c>
      <c r="D142" s="40">
        <v>14</v>
      </c>
      <c r="E142" s="43" t="s">
        <v>431</v>
      </c>
      <c r="F142" s="43"/>
      <c r="G142" s="41">
        <v>1050</v>
      </c>
      <c r="H142" s="41">
        <v>0</v>
      </c>
      <c r="I142" s="42">
        <f>SUM(H142/G142*100)</f>
        <v>0</v>
      </c>
    </row>
    <row r="143" spans="1:9" ht="25.5">
      <c r="A143" s="43"/>
      <c r="B143" s="39" t="s">
        <v>312</v>
      </c>
      <c r="C143" s="40" t="s">
        <v>396</v>
      </c>
      <c r="D143" s="40">
        <v>14</v>
      </c>
      <c r="E143" s="43" t="s">
        <v>431</v>
      </c>
      <c r="F143" s="43">
        <v>240</v>
      </c>
      <c r="G143" s="41">
        <v>1050</v>
      </c>
      <c r="H143" s="41">
        <v>0</v>
      </c>
      <c r="I143" s="42">
        <f>SUM(H143/G143*100)</f>
        <v>0</v>
      </c>
    </row>
    <row r="144" spans="1:9" ht="12.75">
      <c r="A144" s="43"/>
      <c r="B144" s="39" t="s">
        <v>324</v>
      </c>
      <c r="C144" s="40" t="s">
        <v>405</v>
      </c>
      <c r="D144" s="40" t="s">
        <v>425</v>
      </c>
      <c r="E144" s="43"/>
      <c r="F144" s="43"/>
      <c r="G144" s="41">
        <v>3700</v>
      </c>
      <c r="H144" s="41">
        <v>0</v>
      </c>
      <c r="I144" s="42">
        <f>SUM(H144/G144*100)</f>
        <v>0</v>
      </c>
    </row>
    <row r="145" spans="1:9" ht="38.25">
      <c r="A145" s="43"/>
      <c r="B145" s="39" t="s">
        <v>435</v>
      </c>
      <c r="C145" s="40" t="s">
        <v>405</v>
      </c>
      <c r="D145" s="40" t="s">
        <v>425</v>
      </c>
      <c r="E145" s="43" t="s">
        <v>436</v>
      </c>
      <c r="F145" s="43"/>
      <c r="G145" s="41">
        <v>3700</v>
      </c>
      <c r="H145" s="41">
        <v>0</v>
      </c>
      <c r="I145" s="42">
        <f>SUM(H145/G145*100)</f>
        <v>0</v>
      </c>
    </row>
    <row r="146" spans="1:9" ht="25.5">
      <c r="A146" s="43"/>
      <c r="B146" s="39" t="s">
        <v>312</v>
      </c>
      <c r="C146" s="40" t="s">
        <v>405</v>
      </c>
      <c r="D146" s="40">
        <v>9</v>
      </c>
      <c r="E146" s="43" t="s">
        <v>436</v>
      </c>
      <c r="F146" s="43">
        <v>240</v>
      </c>
      <c r="G146" s="41">
        <v>3700</v>
      </c>
      <c r="H146" s="41">
        <v>0</v>
      </c>
      <c r="I146" s="42">
        <f>SUM(H146/G146*100)</f>
        <v>0</v>
      </c>
    </row>
    <row r="147" spans="1:9" ht="12.75">
      <c r="A147" s="43"/>
      <c r="B147" s="39" t="s">
        <v>326</v>
      </c>
      <c r="C147" s="40" t="s">
        <v>405</v>
      </c>
      <c r="D147" s="40">
        <v>12</v>
      </c>
      <c r="E147" s="43"/>
      <c r="F147" s="43"/>
      <c r="G147" s="41">
        <v>797.2</v>
      </c>
      <c r="H147" s="41">
        <f>SUM(H148)</f>
        <v>557.2</v>
      </c>
      <c r="I147" s="42">
        <f>SUM(H147/G147*100)</f>
        <v>69.89463120923232</v>
      </c>
    </row>
    <row r="148" spans="1:9" ht="25.5">
      <c r="A148" s="43"/>
      <c r="B148" s="39" t="s">
        <v>441</v>
      </c>
      <c r="C148" s="40" t="s">
        <v>405</v>
      </c>
      <c r="D148" s="40">
        <v>12</v>
      </c>
      <c r="E148" s="43" t="s">
        <v>442</v>
      </c>
      <c r="F148" s="43"/>
      <c r="G148" s="41">
        <v>797.2</v>
      </c>
      <c r="H148" s="41">
        <f>SUM(H149)</f>
        <v>557.2</v>
      </c>
      <c r="I148" s="42">
        <f>SUM(H148/G148*100)</f>
        <v>69.89463120923232</v>
      </c>
    </row>
    <row r="149" spans="1:9" ht="12.75">
      <c r="A149" s="43"/>
      <c r="B149" s="39" t="s">
        <v>327</v>
      </c>
      <c r="C149" s="40" t="s">
        <v>405</v>
      </c>
      <c r="D149" s="40">
        <v>12</v>
      </c>
      <c r="E149" s="43" t="s">
        <v>442</v>
      </c>
      <c r="F149" s="43">
        <v>620</v>
      </c>
      <c r="G149" s="41">
        <v>797.2</v>
      </c>
      <c r="H149" s="41">
        <v>557.2</v>
      </c>
      <c r="I149" s="42">
        <f>SUM(H149/G149*100)</f>
        <v>69.89463120923232</v>
      </c>
    </row>
    <row r="150" spans="1:9" ht="12.75">
      <c r="A150" s="43"/>
      <c r="B150" s="39" t="s">
        <v>328</v>
      </c>
      <c r="C150" s="40" t="s">
        <v>432</v>
      </c>
      <c r="D150" s="40" t="s">
        <v>395</v>
      </c>
      <c r="E150" s="43"/>
      <c r="F150" s="43"/>
      <c r="G150" s="41">
        <v>24231</v>
      </c>
      <c r="H150" s="41">
        <f>SUM(H151+H153)</f>
        <v>1286.1</v>
      </c>
      <c r="I150" s="42">
        <f>SUM(H150/G150*100)</f>
        <v>5.307663736535842</v>
      </c>
    </row>
    <row r="151" spans="1:9" ht="38.25">
      <c r="A151" s="43"/>
      <c r="B151" s="39" t="s">
        <v>451</v>
      </c>
      <c r="C151" s="40" t="s">
        <v>432</v>
      </c>
      <c r="D151" s="40" t="s">
        <v>395</v>
      </c>
      <c r="E151" s="43" t="s">
        <v>452</v>
      </c>
      <c r="F151" s="43"/>
      <c r="G151" s="41">
        <v>500</v>
      </c>
      <c r="H151" s="41">
        <f>SUM(H152)</f>
        <v>335.9</v>
      </c>
      <c r="I151" s="42">
        <f>SUM(H151/G151*100)</f>
        <v>67.17999999999999</v>
      </c>
    </row>
    <row r="152" spans="1:9" ht="25.5">
      <c r="A152" s="43"/>
      <c r="B152" s="39" t="s">
        <v>312</v>
      </c>
      <c r="C152" s="40" t="s">
        <v>432</v>
      </c>
      <c r="D152" s="40" t="s">
        <v>395</v>
      </c>
      <c r="E152" s="43" t="s">
        <v>452</v>
      </c>
      <c r="F152" s="43">
        <v>240</v>
      </c>
      <c r="G152" s="41">
        <v>500</v>
      </c>
      <c r="H152" s="41">
        <v>335.9</v>
      </c>
      <c r="I152" s="42">
        <f>SUM(H152/G152*100)</f>
        <v>67.17999999999999</v>
      </c>
    </row>
    <row r="153" spans="1:9" ht="25.5">
      <c r="A153" s="43"/>
      <c r="B153" s="39" t="s">
        <v>455</v>
      </c>
      <c r="C153" s="40" t="s">
        <v>432</v>
      </c>
      <c r="D153" s="40" t="s">
        <v>395</v>
      </c>
      <c r="E153" s="43" t="s">
        <v>456</v>
      </c>
      <c r="F153" s="43"/>
      <c r="G153" s="41">
        <v>23731</v>
      </c>
      <c r="H153" s="41">
        <f>SUM(H154)</f>
        <v>950.2</v>
      </c>
      <c r="I153" s="42">
        <f>SUM(H153/G153*100)</f>
        <v>4.004045341536387</v>
      </c>
    </row>
    <row r="154" spans="1:9" ht="12.75">
      <c r="A154" s="43"/>
      <c r="B154" s="39" t="s">
        <v>457</v>
      </c>
      <c r="C154" s="40" t="s">
        <v>432</v>
      </c>
      <c r="D154" s="40" t="s">
        <v>395</v>
      </c>
      <c r="E154" s="43" t="s">
        <v>458</v>
      </c>
      <c r="F154" s="43"/>
      <c r="G154" s="41">
        <v>23731</v>
      </c>
      <c r="H154" s="41">
        <f>SUM(H155)</f>
        <v>950.2</v>
      </c>
      <c r="I154" s="42">
        <f>SUM(H154/G154*100)</f>
        <v>4.004045341536387</v>
      </c>
    </row>
    <row r="155" spans="1:9" ht="25.5">
      <c r="A155" s="43"/>
      <c r="B155" s="39" t="s">
        <v>312</v>
      </c>
      <c r="C155" s="40" t="s">
        <v>432</v>
      </c>
      <c r="D155" s="40" t="s">
        <v>395</v>
      </c>
      <c r="E155" s="43" t="s">
        <v>458</v>
      </c>
      <c r="F155" s="43">
        <v>240</v>
      </c>
      <c r="G155" s="41">
        <v>23731</v>
      </c>
      <c r="H155" s="41">
        <v>950.2</v>
      </c>
      <c r="I155" s="42">
        <f>SUM(H155/G155*100)</f>
        <v>4.004045341536387</v>
      </c>
    </row>
    <row r="156" spans="1:9" ht="12.75">
      <c r="A156" s="43"/>
      <c r="B156" s="39" t="s">
        <v>329</v>
      </c>
      <c r="C156" s="40" t="s">
        <v>432</v>
      </c>
      <c r="D156" s="40" t="s">
        <v>402</v>
      </c>
      <c r="E156" s="43"/>
      <c r="F156" s="43"/>
      <c r="G156" s="41">
        <v>6043</v>
      </c>
      <c r="H156" s="41">
        <v>0</v>
      </c>
      <c r="I156" s="42">
        <f>SUM(H156/G156*100)</f>
        <v>0</v>
      </c>
    </row>
    <row r="157" spans="1:9" ht="25.5">
      <c r="A157" s="43"/>
      <c r="B157" s="39" t="s">
        <v>410</v>
      </c>
      <c r="C157" s="40" t="s">
        <v>432</v>
      </c>
      <c r="D157" s="40" t="s">
        <v>402</v>
      </c>
      <c r="E157" s="43" t="s">
        <v>411</v>
      </c>
      <c r="F157" s="43"/>
      <c r="G157" s="41">
        <v>6043</v>
      </c>
      <c r="H157" s="41">
        <v>0</v>
      </c>
      <c r="I157" s="42">
        <f>SUM(H157/G157*100)</f>
        <v>0</v>
      </c>
    </row>
    <row r="158" spans="1:9" ht="25.5">
      <c r="A158" s="43"/>
      <c r="B158" s="39" t="s">
        <v>312</v>
      </c>
      <c r="C158" s="40" t="s">
        <v>432</v>
      </c>
      <c r="D158" s="40" t="s">
        <v>402</v>
      </c>
      <c r="E158" s="43" t="s">
        <v>411</v>
      </c>
      <c r="F158" s="43">
        <v>240</v>
      </c>
      <c r="G158" s="41">
        <v>6043</v>
      </c>
      <c r="H158" s="41">
        <v>0</v>
      </c>
      <c r="I158" s="42">
        <f>SUM(H158/G158*100)</f>
        <v>0</v>
      </c>
    </row>
    <row r="159" spans="1:9" ht="12.75">
      <c r="A159" s="43"/>
      <c r="B159" s="39" t="s">
        <v>332</v>
      </c>
      <c r="C159" s="40" t="s">
        <v>443</v>
      </c>
      <c r="D159" s="40" t="s">
        <v>402</v>
      </c>
      <c r="E159" s="43"/>
      <c r="F159" s="43"/>
      <c r="G159" s="41">
        <v>83853.5</v>
      </c>
      <c r="H159" s="41">
        <f>SUM(H160+H162)</f>
        <v>32555</v>
      </c>
      <c r="I159" s="42">
        <f>SUM(H159/G159*100)</f>
        <v>38.823662697442565</v>
      </c>
    </row>
    <row r="160" spans="1:9" ht="38.25">
      <c r="A160" s="43"/>
      <c r="B160" s="39" t="s">
        <v>444</v>
      </c>
      <c r="C160" s="40" t="s">
        <v>443</v>
      </c>
      <c r="D160" s="40" t="s">
        <v>402</v>
      </c>
      <c r="E160" s="43" t="s">
        <v>445</v>
      </c>
      <c r="F160" s="43"/>
      <c r="G160" s="41">
        <v>219.6</v>
      </c>
      <c r="H160" s="41">
        <v>0</v>
      </c>
      <c r="I160" s="42">
        <f>SUM(H160/G160*100)</f>
        <v>0</v>
      </c>
    </row>
    <row r="161" spans="1:9" ht="25.5">
      <c r="A161" s="43"/>
      <c r="B161" s="39" t="s">
        <v>312</v>
      </c>
      <c r="C161" s="40" t="s">
        <v>443</v>
      </c>
      <c r="D161" s="40" t="s">
        <v>402</v>
      </c>
      <c r="E161" s="43" t="s">
        <v>445</v>
      </c>
      <c r="F161" s="43">
        <v>240</v>
      </c>
      <c r="G161" s="41">
        <v>219.6</v>
      </c>
      <c r="H161" s="41">
        <v>0</v>
      </c>
      <c r="I161" s="42">
        <f>SUM(H161/G161*100)</f>
        <v>0</v>
      </c>
    </row>
    <row r="162" spans="1:9" ht="51">
      <c r="A162" s="43"/>
      <c r="B162" s="39" t="s">
        <v>459</v>
      </c>
      <c r="C162" s="40" t="s">
        <v>443</v>
      </c>
      <c r="D162" s="40" t="s">
        <v>402</v>
      </c>
      <c r="E162" s="43" t="s">
        <v>460</v>
      </c>
      <c r="F162" s="43"/>
      <c r="G162" s="41">
        <v>83633.9</v>
      </c>
      <c r="H162" s="41">
        <f>SUM(H163+H164+H165)</f>
        <v>32555</v>
      </c>
      <c r="I162" s="42">
        <f>SUM(H162/G162*100)</f>
        <v>38.92560313461408</v>
      </c>
    </row>
    <row r="163" spans="1:9" ht="25.5">
      <c r="A163" s="43"/>
      <c r="B163" s="39" t="s">
        <v>312</v>
      </c>
      <c r="C163" s="40" t="s">
        <v>443</v>
      </c>
      <c r="D163" s="40" t="s">
        <v>402</v>
      </c>
      <c r="E163" s="43" t="s">
        <v>460</v>
      </c>
      <c r="F163" s="43">
        <v>240</v>
      </c>
      <c r="G163" s="41">
        <v>61955.1</v>
      </c>
      <c r="H163" s="41">
        <v>27200.6</v>
      </c>
      <c r="I163" s="42">
        <f>SUM(H163/G163*100)</f>
        <v>43.90373028209139</v>
      </c>
    </row>
    <row r="164" spans="1:9" ht="63.75">
      <c r="A164" s="43"/>
      <c r="B164" s="39" t="s">
        <v>461</v>
      </c>
      <c r="C164" s="40" t="s">
        <v>443</v>
      </c>
      <c r="D164" s="40" t="s">
        <v>402</v>
      </c>
      <c r="E164" s="43" t="s">
        <v>460</v>
      </c>
      <c r="F164" s="43">
        <v>460</v>
      </c>
      <c r="G164" s="41">
        <v>2000</v>
      </c>
      <c r="H164" s="41">
        <v>1715.7</v>
      </c>
      <c r="I164" s="42">
        <f>SUM(H164/G164*100)</f>
        <v>85.785</v>
      </c>
    </row>
    <row r="165" spans="1:9" ht="12.75">
      <c r="A165" s="43"/>
      <c r="B165" s="39" t="s">
        <v>327</v>
      </c>
      <c r="C165" s="40" t="s">
        <v>443</v>
      </c>
      <c r="D165" s="40" t="s">
        <v>402</v>
      </c>
      <c r="E165" s="43" t="s">
        <v>460</v>
      </c>
      <c r="F165" s="43">
        <v>620</v>
      </c>
      <c r="G165" s="41">
        <v>19678.8</v>
      </c>
      <c r="H165" s="41">
        <v>3638.7</v>
      </c>
      <c r="I165" s="42">
        <f>SUM(H165/G165*100)</f>
        <v>18.490456735166777</v>
      </c>
    </row>
    <row r="166" spans="1:9" ht="12.75">
      <c r="A166" s="43"/>
      <c r="B166" s="39" t="s">
        <v>333</v>
      </c>
      <c r="C166" s="40" t="s">
        <v>443</v>
      </c>
      <c r="D166" s="40" t="s">
        <v>396</v>
      </c>
      <c r="E166" s="43"/>
      <c r="F166" s="43"/>
      <c r="G166" s="41">
        <v>17727.1</v>
      </c>
      <c r="H166" s="41">
        <f>SUM(H167)</f>
        <v>10506</v>
      </c>
      <c r="I166" s="42">
        <f>SUM(H166/G166*100)</f>
        <v>59.2651928403405</v>
      </c>
    </row>
    <row r="167" spans="1:9" ht="25.5">
      <c r="A167" s="43"/>
      <c r="B167" s="39" t="s">
        <v>462</v>
      </c>
      <c r="C167" s="40" t="s">
        <v>443</v>
      </c>
      <c r="D167" s="40" t="s">
        <v>396</v>
      </c>
      <c r="E167" s="43" t="s">
        <v>463</v>
      </c>
      <c r="F167" s="43"/>
      <c r="G167" s="41">
        <v>17727.1</v>
      </c>
      <c r="H167" s="41">
        <f>SUM(H168)</f>
        <v>10506</v>
      </c>
      <c r="I167" s="42">
        <f>SUM(H167/G167*100)</f>
        <v>59.2651928403405</v>
      </c>
    </row>
    <row r="168" spans="1:9" ht="12.75">
      <c r="A168" s="43"/>
      <c r="B168" s="39" t="s">
        <v>334</v>
      </c>
      <c r="C168" s="40" t="s">
        <v>443</v>
      </c>
      <c r="D168" s="40" t="s">
        <v>396</v>
      </c>
      <c r="E168" s="43" t="s">
        <v>463</v>
      </c>
      <c r="F168" s="43">
        <v>610</v>
      </c>
      <c r="G168" s="41">
        <v>17727.1</v>
      </c>
      <c r="H168" s="41">
        <v>10506</v>
      </c>
      <c r="I168" s="42">
        <f>SUM(H168/G168*100)</f>
        <v>59.2651928403405</v>
      </c>
    </row>
    <row r="169" spans="1:9" ht="12.75">
      <c r="A169" s="43"/>
      <c r="B169" s="39" t="s">
        <v>335</v>
      </c>
      <c r="C169" s="40" t="s">
        <v>443</v>
      </c>
      <c r="D169" s="40" t="s">
        <v>443</v>
      </c>
      <c r="E169" s="43"/>
      <c r="F169" s="43"/>
      <c r="G169" s="41">
        <v>2702.7</v>
      </c>
      <c r="H169" s="41">
        <f>SUM(H170+H172)</f>
        <v>2106.5</v>
      </c>
      <c r="I169" s="42">
        <f>SUM(H169/G169*100)</f>
        <v>77.94057794057795</v>
      </c>
    </row>
    <row r="170" spans="1:9" ht="25.5">
      <c r="A170" s="43"/>
      <c r="B170" s="39" t="s">
        <v>446</v>
      </c>
      <c r="C170" s="40" t="s">
        <v>443</v>
      </c>
      <c r="D170" s="40" t="s">
        <v>443</v>
      </c>
      <c r="E170" s="43" t="s">
        <v>447</v>
      </c>
      <c r="F170" s="43"/>
      <c r="G170" s="41">
        <v>1783.4</v>
      </c>
      <c r="H170" s="41">
        <f>SUM(H171)</f>
        <v>1783.4</v>
      </c>
      <c r="I170" s="42">
        <f>SUM(H170/G170*100)</f>
        <v>100</v>
      </c>
    </row>
    <row r="171" spans="1:9" ht="12.75">
      <c r="A171" s="43"/>
      <c r="B171" s="39" t="s">
        <v>327</v>
      </c>
      <c r="C171" s="40" t="s">
        <v>443</v>
      </c>
      <c r="D171" s="40" t="s">
        <v>443</v>
      </c>
      <c r="E171" s="43" t="s">
        <v>447</v>
      </c>
      <c r="F171" s="43">
        <v>620</v>
      </c>
      <c r="G171" s="41">
        <v>1783.4</v>
      </c>
      <c r="H171" s="41">
        <v>1783.4</v>
      </c>
      <c r="I171" s="42">
        <f>SUM(H171/G171*100)</f>
        <v>100</v>
      </c>
    </row>
    <row r="172" spans="1:9" ht="25.5">
      <c r="A172" s="43"/>
      <c r="B172" s="39" t="s">
        <v>464</v>
      </c>
      <c r="C172" s="40" t="s">
        <v>443</v>
      </c>
      <c r="D172" s="40" t="s">
        <v>443</v>
      </c>
      <c r="E172" s="43" t="s">
        <v>465</v>
      </c>
      <c r="F172" s="43"/>
      <c r="G172" s="41">
        <v>919.3</v>
      </c>
      <c r="H172" s="41">
        <f>SUM(H173+H174)</f>
        <v>323.1</v>
      </c>
      <c r="I172" s="42">
        <f>SUM(H172/G172*100)</f>
        <v>35.14630697269662</v>
      </c>
    </row>
    <row r="173" spans="1:9" ht="25.5">
      <c r="A173" s="43"/>
      <c r="B173" s="39" t="s">
        <v>312</v>
      </c>
      <c r="C173" s="40" t="s">
        <v>443</v>
      </c>
      <c r="D173" s="40" t="s">
        <v>443</v>
      </c>
      <c r="E173" s="43" t="s">
        <v>465</v>
      </c>
      <c r="F173" s="43">
        <v>240</v>
      </c>
      <c r="G173" s="41">
        <v>620</v>
      </c>
      <c r="H173" s="41">
        <v>249.9</v>
      </c>
      <c r="I173" s="42">
        <f>SUM(H173/G173*100)</f>
        <v>40.306451612903224</v>
      </c>
    </row>
    <row r="174" spans="1:9" ht="12.75">
      <c r="A174" s="43"/>
      <c r="B174" s="39" t="s">
        <v>327</v>
      </c>
      <c r="C174" s="40" t="s">
        <v>443</v>
      </c>
      <c r="D174" s="40" t="s">
        <v>443</v>
      </c>
      <c r="E174" s="43" t="s">
        <v>465</v>
      </c>
      <c r="F174" s="43">
        <v>620</v>
      </c>
      <c r="G174" s="41">
        <v>299.3</v>
      </c>
      <c r="H174" s="41">
        <v>73.2</v>
      </c>
      <c r="I174" s="42">
        <f>SUM(H174/G174*100)</f>
        <v>24.457066488473103</v>
      </c>
    </row>
    <row r="175" spans="1:9" ht="12.75">
      <c r="A175" s="43"/>
      <c r="B175" s="39" t="s">
        <v>337</v>
      </c>
      <c r="C175" s="40" t="s">
        <v>443</v>
      </c>
      <c r="D175" s="40" t="s">
        <v>425</v>
      </c>
      <c r="E175" s="43"/>
      <c r="F175" s="43"/>
      <c r="G175" s="41">
        <v>6465.5</v>
      </c>
      <c r="H175" s="41">
        <f>SUM(H176+H178)</f>
        <v>3126.2</v>
      </c>
      <c r="I175" s="42">
        <f>SUM(H175/G175*100)</f>
        <v>48.35202227205939</v>
      </c>
    </row>
    <row r="176" spans="1:9" ht="25.5">
      <c r="A176" s="43"/>
      <c r="B176" s="39" t="s">
        <v>466</v>
      </c>
      <c r="C176" s="40" t="s">
        <v>443</v>
      </c>
      <c r="D176" s="40" t="s">
        <v>425</v>
      </c>
      <c r="E176" s="43" t="s">
        <v>467</v>
      </c>
      <c r="F176" s="43"/>
      <c r="G176" s="41">
        <v>2409.4</v>
      </c>
      <c r="H176" s="41">
        <f>SUM(H177)</f>
        <v>736.2</v>
      </c>
      <c r="I176" s="42">
        <f>SUM(H176/G176*100)</f>
        <v>30.55532497717274</v>
      </c>
    </row>
    <row r="177" spans="1:9" ht="25.5">
      <c r="A177" s="43"/>
      <c r="B177" s="39" t="s">
        <v>312</v>
      </c>
      <c r="C177" s="40" t="s">
        <v>443</v>
      </c>
      <c r="D177" s="40" t="s">
        <v>425</v>
      </c>
      <c r="E177" s="43" t="s">
        <v>467</v>
      </c>
      <c r="F177" s="43">
        <v>240</v>
      </c>
      <c r="G177" s="41">
        <v>2409.4</v>
      </c>
      <c r="H177" s="41">
        <v>736.2</v>
      </c>
      <c r="I177" s="42">
        <f>SUM(H177/G177*100)</f>
        <v>30.55532497717274</v>
      </c>
    </row>
    <row r="178" spans="1:9" ht="51">
      <c r="A178" s="43"/>
      <c r="B178" s="39" t="s">
        <v>459</v>
      </c>
      <c r="C178" s="40" t="s">
        <v>443</v>
      </c>
      <c r="D178" s="40" t="s">
        <v>425</v>
      </c>
      <c r="E178" s="43" t="s">
        <v>460</v>
      </c>
      <c r="F178" s="43"/>
      <c r="G178" s="41">
        <v>4056.1</v>
      </c>
      <c r="H178" s="41">
        <f>SUM(H179)</f>
        <v>2390</v>
      </c>
      <c r="I178" s="42">
        <f>SUM(H178/G178*100)</f>
        <v>58.92359655827026</v>
      </c>
    </row>
    <row r="179" spans="1:9" ht="12.75">
      <c r="A179" s="43"/>
      <c r="B179" s="39" t="s">
        <v>327</v>
      </c>
      <c r="C179" s="40" t="s">
        <v>443</v>
      </c>
      <c r="D179" s="40" t="s">
        <v>425</v>
      </c>
      <c r="E179" s="43" t="s">
        <v>460</v>
      </c>
      <c r="F179" s="43">
        <v>620</v>
      </c>
      <c r="G179" s="41">
        <v>4056.1</v>
      </c>
      <c r="H179" s="41">
        <v>2390</v>
      </c>
      <c r="I179" s="42">
        <f>SUM(H179/G179*100)</f>
        <v>58.92359655827026</v>
      </c>
    </row>
    <row r="180" spans="1:9" ht="12.75">
      <c r="A180" s="43"/>
      <c r="B180" s="39" t="s">
        <v>338</v>
      </c>
      <c r="C180" s="40" t="s">
        <v>468</v>
      </c>
      <c r="D180" s="40" t="s">
        <v>395</v>
      </c>
      <c r="E180" s="43"/>
      <c r="F180" s="43"/>
      <c r="G180" s="41">
        <v>26241.5</v>
      </c>
      <c r="H180" s="41">
        <f>SUM(H181)</f>
        <v>14884.999999999998</v>
      </c>
      <c r="I180" s="42">
        <f>SUM(H180/G180*100)</f>
        <v>56.72312939428005</v>
      </c>
    </row>
    <row r="181" spans="1:9" ht="25.5">
      <c r="A181" s="43"/>
      <c r="B181" s="39" t="s">
        <v>462</v>
      </c>
      <c r="C181" s="40" t="s">
        <v>468</v>
      </c>
      <c r="D181" s="40" t="s">
        <v>395</v>
      </c>
      <c r="E181" s="43" t="s">
        <v>463</v>
      </c>
      <c r="F181" s="43"/>
      <c r="G181" s="41">
        <v>26241.5</v>
      </c>
      <c r="H181" s="41">
        <f>SUM(H182+H183+H184+H185)</f>
        <v>14884.999999999998</v>
      </c>
      <c r="I181" s="42">
        <f>SUM(H181/G181*100)</f>
        <v>56.72312939428005</v>
      </c>
    </row>
    <row r="182" spans="1:9" ht="12.75">
      <c r="A182" s="43"/>
      <c r="B182" s="39" t="s">
        <v>416</v>
      </c>
      <c r="C182" s="40" t="s">
        <v>468</v>
      </c>
      <c r="D182" s="40" t="s">
        <v>395</v>
      </c>
      <c r="E182" s="43" t="s">
        <v>463</v>
      </c>
      <c r="F182" s="43">
        <v>110</v>
      </c>
      <c r="G182" s="41">
        <v>4803.1</v>
      </c>
      <c r="H182" s="41">
        <v>2422.1</v>
      </c>
      <c r="I182" s="42">
        <f>SUM(H182/G182*100)</f>
        <v>50.42784868106014</v>
      </c>
    </row>
    <row r="183" spans="1:9" ht="25.5">
      <c r="A183" s="43"/>
      <c r="B183" s="39" t="s">
        <v>312</v>
      </c>
      <c r="C183" s="40" t="s">
        <v>468</v>
      </c>
      <c r="D183" s="40" t="s">
        <v>395</v>
      </c>
      <c r="E183" s="43" t="s">
        <v>463</v>
      </c>
      <c r="F183" s="43">
        <v>240</v>
      </c>
      <c r="G183" s="41">
        <v>457.7</v>
      </c>
      <c r="H183" s="41">
        <v>236.7</v>
      </c>
      <c r="I183" s="42">
        <f>SUM(H183/G183*100)</f>
        <v>51.71509722525671</v>
      </c>
    </row>
    <row r="184" spans="1:9" ht="12.75">
      <c r="A184" s="43"/>
      <c r="B184" s="39" t="s">
        <v>334</v>
      </c>
      <c r="C184" s="40" t="s">
        <v>468</v>
      </c>
      <c r="D184" s="40" t="s">
        <v>395</v>
      </c>
      <c r="E184" s="43" t="s">
        <v>463</v>
      </c>
      <c r="F184" s="43">
        <v>610</v>
      </c>
      <c r="G184" s="41">
        <v>20974.9</v>
      </c>
      <c r="H184" s="41">
        <v>12221.8</v>
      </c>
      <c r="I184" s="42">
        <f>SUM(H184/G184*100)</f>
        <v>58.26869258017916</v>
      </c>
    </row>
    <row r="185" spans="1:9" ht="12.75">
      <c r="A185" s="43"/>
      <c r="B185" s="39" t="s">
        <v>313</v>
      </c>
      <c r="C185" s="40" t="s">
        <v>468</v>
      </c>
      <c r="D185" s="40" t="s">
        <v>395</v>
      </c>
      <c r="E185" s="43" t="s">
        <v>463</v>
      </c>
      <c r="F185" s="43">
        <v>850</v>
      </c>
      <c r="G185" s="41">
        <v>5.8</v>
      </c>
      <c r="H185" s="41">
        <v>4.4</v>
      </c>
      <c r="I185" s="42">
        <f>SUM(H185/G185*100)</f>
        <v>75.86206896551725</v>
      </c>
    </row>
    <row r="186" spans="1:9" ht="12.75">
      <c r="A186" s="43"/>
      <c r="B186" s="39" t="s">
        <v>339</v>
      </c>
      <c r="C186" s="40" t="s">
        <v>468</v>
      </c>
      <c r="D186" s="40" t="s">
        <v>405</v>
      </c>
      <c r="E186" s="43"/>
      <c r="F186" s="43"/>
      <c r="G186" s="41">
        <v>2275</v>
      </c>
      <c r="H186" s="41">
        <f>SUM(H187)</f>
        <v>1205.5</v>
      </c>
      <c r="I186" s="42">
        <f>SUM(H186/G186*100)</f>
        <v>52.989010989010985</v>
      </c>
    </row>
    <row r="187" spans="1:9" ht="25.5">
      <c r="A187" s="43"/>
      <c r="B187" s="39" t="s">
        <v>462</v>
      </c>
      <c r="C187" s="40" t="s">
        <v>468</v>
      </c>
      <c r="D187" s="40" t="s">
        <v>405</v>
      </c>
      <c r="E187" s="43" t="s">
        <v>463</v>
      </c>
      <c r="F187" s="43"/>
      <c r="G187" s="41">
        <v>2275</v>
      </c>
      <c r="H187" s="41">
        <f>SUM(H188+H189)</f>
        <v>1205.5</v>
      </c>
      <c r="I187" s="42">
        <f>SUM(H187/G187*100)</f>
        <v>52.989010989010985</v>
      </c>
    </row>
    <row r="188" spans="1:9" ht="25.5">
      <c r="A188" s="43"/>
      <c r="B188" s="39" t="s">
        <v>312</v>
      </c>
      <c r="C188" s="40" t="s">
        <v>468</v>
      </c>
      <c r="D188" s="40" t="s">
        <v>405</v>
      </c>
      <c r="E188" s="43" t="s">
        <v>463</v>
      </c>
      <c r="F188" s="43">
        <v>240</v>
      </c>
      <c r="G188" s="41">
        <v>625</v>
      </c>
      <c r="H188" s="41">
        <v>155.5</v>
      </c>
      <c r="I188" s="42">
        <f>SUM(H188/G188*100)</f>
        <v>24.88</v>
      </c>
    </row>
    <row r="189" spans="1:9" ht="12.75">
      <c r="A189" s="43"/>
      <c r="B189" s="39" t="s">
        <v>334</v>
      </c>
      <c r="C189" s="40" t="s">
        <v>468</v>
      </c>
      <c r="D189" s="40" t="s">
        <v>405</v>
      </c>
      <c r="E189" s="43" t="s">
        <v>463</v>
      </c>
      <c r="F189" s="43">
        <v>610</v>
      </c>
      <c r="G189" s="41">
        <v>1650</v>
      </c>
      <c r="H189" s="41">
        <v>1050</v>
      </c>
      <c r="I189" s="42">
        <f>SUM(H189/G189*100)</f>
        <v>63.63636363636363</v>
      </c>
    </row>
    <row r="190" spans="1:9" ht="12.75">
      <c r="A190" s="43"/>
      <c r="B190" s="39" t="s">
        <v>342</v>
      </c>
      <c r="C190" s="40">
        <v>10</v>
      </c>
      <c r="D190" s="40" t="s">
        <v>396</v>
      </c>
      <c r="E190" s="43"/>
      <c r="F190" s="43"/>
      <c r="G190" s="41">
        <v>26742.4</v>
      </c>
      <c r="H190" s="41">
        <f>SUM(H191+H193)</f>
        <v>7240.2</v>
      </c>
      <c r="I190" s="42">
        <f>SUM(H190/G190*100)</f>
        <v>27.07386023692713</v>
      </c>
    </row>
    <row r="191" spans="1:9" ht="38.25">
      <c r="A191" s="43"/>
      <c r="B191" s="39" t="s">
        <v>469</v>
      </c>
      <c r="C191" s="40">
        <v>10</v>
      </c>
      <c r="D191" s="40" t="s">
        <v>396</v>
      </c>
      <c r="E191" s="43" t="s">
        <v>470</v>
      </c>
      <c r="F191" s="43"/>
      <c r="G191" s="41">
        <v>6174.4</v>
      </c>
      <c r="H191" s="41">
        <f>SUM(H192)</f>
        <v>3831.2</v>
      </c>
      <c r="I191" s="42">
        <f>SUM(H191/G191*100)</f>
        <v>62.04975382223375</v>
      </c>
    </row>
    <row r="192" spans="1:9" ht="12.75">
      <c r="A192" s="43"/>
      <c r="B192" s="39" t="s">
        <v>346</v>
      </c>
      <c r="C192" s="40">
        <v>10</v>
      </c>
      <c r="D192" s="40" t="s">
        <v>396</v>
      </c>
      <c r="E192" s="43" t="s">
        <v>470</v>
      </c>
      <c r="F192" s="43">
        <v>320</v>
      </c>
      <c r="G192" s="41">
        <v>6174.4</v>
      </c>
      <c r="H192" s="41">
        <v>3831.2</v>
      </c>
      <c r="I192" s="42">
        <f>SUM(H192/G192*100)</f>
        <v>62.04975382223375</v>
      </c>
    </row>
    <row r="193" spans="1:9" ht="25.5">
      <c r="A193" s="43"/>
      <c r="B193" s="39" t="s">
        <v>455</v>
      </c>
      <c r="C193" s="40">
        <v>10</v>
      </c>
      <c r="D193" s="40" t="s">
        <v>396</v>
      </c>
      <c r="E193" s="43" t="s">
        <v>456</v>
      </c>
      <c r="F193" s="43"/>
      <c r="G193" s="41">
        <v>20568</v>
      </c>
      <c r="H193" s="41">
        <f>SUM(H194+H196)</f>
        <v>3409</v>
      </c>
      <c r="I193" s="42">
        <f>SUM(H193/G193*100)</f>
        <v>16.574290159471023</v>
      </c>
    </row>
    <row r="194" spans="1:9" ht="12.75">
      <c r="A194" s="43"/>
      <c r="B194" s="39" t="s">
        <v>471</v>
      </c>
      <c r="C194" s="40">
        <v>10</v>
      </c>
      <c r="D194" s="40" t="s">
        <v>396</v>
      </c>
      <c r="E194" s="43" t="s">
        <v>472</v>
      </c>
      <c r="F194" s="43"/>
      <c r="G194" s="41">
        <v>14669.5</v>
      </c>
      <c r="H194" s="41">
        <f>SUM(H195)</f>
        <v>1616</v>
      </c>
      <c r="I194" s="42">
        <f>SUM(H194/G194*100)</f>
        <v>11.016053716895598</v>
      </c>
    </row>
    <row r="195" spans="1:9" ht="12.75">
      <c r="A195" s="43"/>
      <c r="B195" s="39" t="s">
        <v>346</v>
      </c>
      <c r="C195" s="40">
        <v>10</v>
      </c>
      <c r="D195" s="40" t="s">
        <v>396</v>
      </c>
      <c r="E195" s="43" t="s">
        <v>472</v>
      </c>
      <c r="F195" s="43">
        <v>320</v>
      </c>
      <c r="G195" s="41">
        <v>14669.5</v>
      </c>
      <c r="H195" s="41">
        <v>1616</v>
      </c>
      <c r="I195" s="42">
        <f>SUM(H195/G195*100)</f>
        <v>11.016053716895598</v>
      </c>
    </row>
    <row r="196" spans="1:9" ht="25.5">
      <c r="A196" s="43"/>
      <c r="B196" s="39" t="s">
        <v>473</v>
      </c>
      <c r="C196" s="40">
        <v>10</v>
      </c>
      <c r="D196" s="40" t="s">
        <v>396</v>
      </c>
      <c r="E196" s="43" t="s">
        <v>474</v>
      </c>
      <c r="F196" s="43"/>
      <c r="G196" s="41">
        <v>5898.5</v>
      </c>
      <c r="H196" s="41">
        <f>SUM(H197+H198)</f>
        <v>1793</v>
      </c>
      <c r="I196" s="42">
        <f>SUM(H196/G196*100)</f>
        <v>30.39755870136475</v>
      </c>
    </row>
    <row r="197" spans="1:9" ht="12.75">
      <c r="A197" s="43"/>
      <c r="B197" s="39" t="s">
        <v>343</v>
      </c>
      <c r="C197" s="40">
        <v>10</v>
      </c>
      <c r="D197" s="40" t="s">
        <v>396</v>
      </c>
      <c r="E197" s="43" t="s">
        <v>474</v>
      </c>
      <c r="F197" s="43">
        <v>310</v>
      </c>
      <c r="G197" s="41">
        <v>3599.7</v>
      </c>
      <c r="H197" s="41">
        <v>1131.3</v>
      </c>
      <c r="I197" s="42">
        <f>SUM(H197/G197*100)</f>
        <v>31.427618968247355</v>
      </c>
    </row>
    <row r="198" spans="1:9" ht="12.75">
      <c r="A198" s="43"/>
      <c r="B198" s="39" t="s">
        <v>346</v>
      </c>
      <c r="C198" s="40">
        <v>10</v>
      </c>
      <c r="D198" s="40" t="s">
        <v>396</v>
      </c>
      <c r="E198" s="43" t="s">
        <v>474</v>
      </c>
      <c r="F198" s="43">
        <v>320</v>
      </c>
      <c r="G198" s="41">
        <v>2298.8</v>
      </c>
      <c r="H198" s="41">
        <v>661.7</v>
      </c>
      <c r="I198" s="42">
        <f>SUM(H198/G198*100)</f>
        <v>28.784583260831738</v>
      </c>
    </row>
    <row r="199" spans="1:9" ht="12.75">
      <c r="A199" s="43"/>
      <c r="B199" s="39" t="s">
        <v>347</v>
      </c>
      <c r="C199" s="40">
        <v>10</v>
      </c>
      <c r="D199" s="40" t="s">
        <v>405</v>
      </c>
      <c r="E199" s="43"/>
      <c r="F199" s="43"/>
      <c r="G199" s="41">
        <v>11930.3</v>
      </c>
      <c r="H199" s="41">
        <f>SUM(H200+H203)</f>
        <v>28.7</v>
      </c>
      <c r="I199" s="42">
        <f>SUM(H199/G199*100)</f>
        <v>0.2405639422311258</v>
      </c>
    </row>
    <row r="200" spans="1:9" ht="25.5">
      <c r="A200" s="43"/>
      <c r="B200" s="39" t="s">
        <v>455</v>
      </c>
      <c r="C200" s="40">
        <v>10</v>
      </c>
      <c r="D200" s="40" t="s">
        <v>405</v>
      </c>
      <c r="E200" s="43" t="s">
        <v>456</v>
      </c>
      <c r="F200" s="43"/>
      <c r="G200" s="41">
        <v>9050.8</v>
      </c>
      <c r="H200" s="41">
        <v>0</v>
      </c>
      <c r="I200" s="42">
        <f>SUM(H200/G200*100)</f>
        <v>0</v>
      </c>
    </row>
    <row r="201" spans="1:9" ht="25.5">
      <c r="A201" s="43"/>
      <c r="B201" s="39" t="s">
        <v>473</v>
      </c>
      <c r="C201" s="40">
        <v>10</v>
      </c>
      <c r="D201" s="40" t="s">
        <v>405</v>
      </c>
      <c r="E201" s="43" t="s">
        <v>474</v>
      </c>
      <c r="F201" s="43"/>
      <c r="G201" s="41">
        <v>9050.8</v>
      </c>
      <c r="H201" s="41">
        <v>0</v>
      </c>
      <c r="I201" s="42">
        <f>SUM(H201/G201*100)</f>
        <v>0</v>
      </c>
    </row>
    <row r="202" spans="1:9" ht="12.75">
      <c r="A202" s="43"/>
      <c r="B202" s="39" t="s">
        <v>348</v>
      </c>
      <c r="C202" s="40">
        <v>10</v>
      </c>
      <c r="D202" s="40" t="s">
        <v>405</v>
      </c>
      <c r="E202" s="43" t="s">
        <v>474</v>
      </c>
      <c r="F202" s="43">
        <v>410</v>
      </c>
      <c r="G202" s="41">
        <v>9050.8</v>
      </c>
      <c r="H202" s="41">
        <v>0</v>
      </c>
      <c r="I202" s="42">
        <f>SUM(H202/G202*100)</f>
        <v>0</v>
      </c>
    </row>
    <row r="203" spans="1:9" ht="25.5">
      <c r="A203" s="35"/>
      <c r="B203" s="39" t="s">
        <v>446</v>
      </c>
      <c r="C203" s="40">
        <v>10</v>
      </c>
      <c r="D203" s="40" t="s">
        <v>405</v>
      </c>
      <c r="E203" s="43" t="s">
        <v>447</v>
      </c>
      <c r="F203" s="43"/>
      <c r="G203" s="41">
        <v>2879.5</v>
      </c>
      <c r="H203" s="41">
        <f>SUM(H204)</f>
        <v>28.7</v>
      </c>
      <c r="I203" s="42">
        <f>SUM(H203/G203*100)</f>
        <v>0.9967008161139086</v>
      </c>
    </row>
    <row r="204" spans="1:9" ht="12.75">
      <c r="A204" s="35"/>
      <c r="B204" s="39" t="s">
        <v>327</v>
      </c>
      <c r="C204" s="40">
        <v>10</v>
      </c>
      <c r="D204" s="40" t="s">
        <v>405</v>
      </c>
      <c r="E204" s="43" t="s">
        <v>475</v>
      </c>
      <c r="F204" s="43">
        <v>620</v>
      </c>
      <c r="G204" s="41">
        <v>2879.5</v>
      </c>
      <c r="H204" s="41">
        <v>28.7</v>
      </c>
      <c r="I204" s="42">
        <f>SUM(H204/G204*100)</f>
        <v>0.9967008161139086</v>
      </c>
    </row>
    <row r="205" spans="1:9" ht="12.75">
      <c r="A205" s="43"/>
      <c r="B205" s="39" t="s">
        <v>349</v>
      </c>
      <c r="C205" s="40">
        <v>11</v>
      </c>
      <c r="D205" s="40" t="s">
        <v>395</v>
      </c>
      <c r="E205" s="43"/>
      <c r="F205" s="43"/>
      <c r="G205" s="41">
        <f>SUM(G206)</f>
        <v>40531.6</v>
      </c>
      <c r="H205" s="41">
        <f>SUM(H206)</f>
        <v>20548.1</v>
      </c>
      <c r="I205" s="42">
        <f>SUM(H205/G205*100)</f>
        <v>50.69649360005526</v>
      </c>
    </row>
    <row r="206" spans="1:9" ht="25.5">
      <c r="A206" s="43"/>
      <c r="B206" s="39" t="s">
        <v>476</v>
      </c>
      <c r="C206" s="40">
        <v>11</v>
      </c>
      <c r="D206" s="40" t="s">
        <v>395</v>
      </c>
      <c r="E206" s="43" t="s">
        <v>477</v>
      </c>
      <c r="F206" s="43"/>
      <c r="G206" s="41">
        <f>SUM(G207+G208)</f>
        <v>40531.6</v>
      </c>
      <c r="H206" s="41">
        <f>SUM(H207+H208)</f>
        <v>20548.1</v>
      </c>
      <c r="I206" s="42">
        <f>SUM(H206/G206*100)</f>
        <v>50.69649360005526</v>
      </c>
    </row>
    <row r="207" spans="1:9" ht="25.5">
      <c r="A207" s="43"/>
      <c r="B207" s="39" t="s">
        <v>312</v>
      </c>
      <c r="C207" s="40">
        <v>11</v>
      </c>
      <c r="D207" s="40" t="s">
        <v>395</v>
      </c>
      <c r="E207" s="43" t="s">
        <v>477</v>
      </c>
      <c r="F207" s="43">
        <v>240</v>
      </c>
      <c r="G207" s="41">
        <v>1347.4</v>
      </c>
      <c r="H207" s="41">
        <v>956</v>
      </c>
      <c r="I207" s="42">
        <f>SUM(H207/G207*100)</f>
        <v>70.95146207510761</v>
      </c>
    </row>
    <row r="208" spans="1:9" ht="12.75">
      <c r="A208" s="43"/>
      <c r="B208" s="39" t="s">
        <v>334</v>
      </c>
      <c r="C208" s="40">
        <v>11</v>
      </c>
      <c r="D208" s="40" t="s">
        <v>395</v>
      </c>
      <c r="E208" s="43" t="s">
        <v>477</v>
      </c>
      <c r="F208" s="43">
        <v>610</v>
      </c>
      <c r="G208" s="41">
        <v>39184.2</v>
      </c>
      <c r="H208" s="41">
        <v>19592.1</v>
      </c>
      <c r="I208" s="42">
        <f>SUM(H208/G208*100)</f>
        <v>50</v>
      </c>
    </row>
    <row r="209" spans="1:9" ht="12.75">
      <c r="A209" s="35"/>
      <c r="B209" s="39" t="s">
        <v>350</v>
      </c>
      <c r="C209" s="40">
        <v>11</v>
      </c>
      <c r="D209" s="40" t="s">
        <v>402</v>
      </c>
      <c r="E209" s="43"/>
      <c r="F209" s="43"/>
      <c r="G209" s="41">
        <f>SUM(G210)</f>
        <v>10780.3</v>
      </c>
      <c r="H209" s="41">
        <f>SUM(H210)</f>
        <v>2678.3</v>
      </c>
      <c r="I209" s="42">
        <f>SUM(H209/G209*100)</f>
        <v>24.844392085563484</v>
      </c>
    </row>
    <row r="210" spans="1:9" ht="25.5">
      <c r="A210" s="35"/>
      <c r="B210" s="39" t="s">
        <v>476</v>
      </c>
      <c r="C210" s="40">
        <v>11</v>
      </c>
      <c r="D210" s="40" t="s">
        <v>402</v>
      </c>
      <c r="E210" s="43" t="s">
        <v>477</v>
      </c>
      <c r="F210" s="43"/>
      <c r="G210" s="41">
        <f>SUM(G211+G212+G213)</f>
        <v>10780.3</v>
      </c>
      <c r="H210" s="41">
        <f>SUM(H211+H212+H213)</f>
        <v>2678.3</v>
      </c>
      <c r="I210" s="42">
        <f>SUM(H210/G210*100)</f>
        <v>24.844392085563484</v>
      </c>
    </row>
    <row r="211" spans="1:9" ht="38.25">
      <c r="A211" s="35"/>
      <c r="B211" s="39" t="s">
        <v>478</v>
      </c>
      <c r="C211" s="40">
        <v>11</v>
      </c>
      <c r="D211" s="40" t="s">
        <v>402</v>
      </c>
      <c r="E211" s="43" t="s">
        <v>477</v>
      </c>
      <c r="F211" s="43">
        <v>240</v>
      </c>
      <c r="G211" s="41">
        <v>400</v>
      </c>
      <c r="H211" s="41">
        <v>0</v>
      </c>
      <c r="I211" s="42">
        <f>SUM(H211/G211*100)</f>
        <v>0</v>
      </c>
    </row>
    <row r="212" spans="1:9" ht="63.75">
      <c r="A212" s="35"/>
      <c r="B212" s="39" t="s">
        <v>461</v>
      </c>
      <c r="C212" s="40">
        <v>11</v>
      </c>
      <c r="D212" s="40" t="s">
        <v>402</v>
      </c>
      <c r="E212" s="43" t="s">
        <v>477</v>
      </c>
      <c r="F212" s="43">
        <v>460</v>
      </c>
      <c r="G212" s="41">
        <v>5500</v>
      </c>
      <c r="H212" s="41">
        <v>0</v>
      </c>
      <c r="I212" s="42">
        <f>SUM(H212/G212*100)</f>
        <v>0</v>
      </c>
    </row>
    <row r="213" spans="1:9" ht="12.75">
      <c r="A213" s="35"/>
      <c r="B213" s="39" t="s">
        <v>327</v>
      </c>
      <c r="C213" s="40">
        <v>11</v>
      </c>
      <c r="D213" s="40" t="s">
        <v>402</v>
      </c>
      <c r="E213" s="43" t="s">
        <v>477</v>
      </c>
      <c r="F213" s="43">
        <v>620</v>
      </c>
      <c r="G213" s="41">
        <v>4880.3</v>
      </c>
      <c r="H213" s="41">
        <v>2678.3</v>
      </c>
      <c r="I213" s="42">
        <f>SUM(H213/G213*100)</f>
        <v>54.87982296170317</v>
      </c>
    </row>
    <row r="214" spans="1:9" ht="12.75">
      <c r="A214" s="35"/>
      <c r="B214" s="39" t="s">
        <v>353</v>
      </c>
      <c r="C214" s="40">
        <v>14</v>
      </c>
      <c r="D214" s="40" t="s">
        <v>396</v>
      </c>
      <c r="E214" s="43"/>
      <c r="F214" s="43"/>
      <c r="G214" s="41">
        <v>11250.9</v>
      </c>
      <c r="H214" s="41">
        <f>SUM(H215+H217)</f>
        <v>8581.6</v>
      </c>
      <c r="I214" s="42">
        <f>SUM(H214/G214*100)</f>
        <v>76.27478690593642</v>
      </c>
    </row>
    <row r="215" spans="1:9" ht="38.25">
      <c r="A215" s="35"/>
      <c r="B215" s="39" t="s">
        <v>479</v>
      </c>
      <c r="C215" s="40">
        <v>14</v>
      </c>
      <c r="D215" s="40" t="s">
        <v>396</v>
      </c>
      <c r="E215" s="43" t="s">
        <v>436</v>
      </c>
      <c r="F215" s="43"/>
      <c r="G215" s="41">
        <v>2263.4</v>
      </c>
      <c r="H215" s="41">
        <v>0</v>
      </c>
      <c r="I215" s="42">
        <f>SUM(H215/G215*100)</f>
        <v>0</v>
      </c>
    </row>
    <row r="216" spans="1:9" ht="12.75">
      <c r="A216" s="35"/>
      <c r="B216" s="39" t="s">
        <v>288</v>
      </c>
      <c r="C216" s="40">
        <v>14</v>
      </c>
      <c r="D216" s="40" t="s">
        <v>396</v>
      </c>
      <c r="E216" s="43" t="s">
        <v>436</v>
      </c>
      <c r="F216" s="43">
        <v>540</v>
      </c>
      <c r="G216" s="41">
        <v>2263.4</v>
      </c>
      <c r="H216" s="41">
        <v>0</v>
      </c>
      <c r="I216" s="42">
        <f>SUM(H216/G216*100)</f>
        <v>0</v>
      </c>
    </row>
    <row r="217" spans="1:9" ht="25.5">
      <c r="A217" s="35"/>
      <c r="B217" s="39" t="s">
        <v>462</v>
      </c>
      <c r="C217" s="40">
        <v>14</v>
      </c>
      <c r="D217" s="40" t="s">
        <v>396</v>
      </c>
      <c r="E217" s="43" t="s">
        <v>463</v>
      </c>
      <c r="F217" s="43"/>
      <c r="G217" s="41">
        <v>8987.5</v>
      </c>
      <c r="H217" s="41">
        <f>SUM(H218)</f>
        <v>8581.6</v>
      </c>
      <c r="I217" s="42">
        <f>SUM(H217/G217*100)</f>
        <v>95.4837273991655</v>
      </c>
    </row>
    <row r="218" spans="1:9" ht="12.75">
      <c r="A218" s="35"/>
      <c r="B218" s="39" t="s">
        <v>288</v>
      </c>
      <c r="C218" s="40">
        <v>14</v>
      </c>
      <c r="D218" s="40" t="s">
        <v>396</v>
      </c>
      <c r="E218" s="43" t="s">
        <v>463</v>
      </c>
      <c r="F218" s="43">
        <v>540</v>
      </c>
      <c r="G218" s="41">
        <v>8987.5</v>
      </c>
      <c r="H218" s="41">
        <v>8581.6</v>
      </c>
      <c r="I218" s="42">
        <f>SUM(H218/G218*100)</f>
        <v>95.4837273991655</v>
      </c>
    </row>
    <row r="219" spans="1:9" ht="12.75">
      <c r="A219" s="35">
        <v>921</v>
      </c>
      <c r="B219" s="36" t="s">
        <v>480</v>
      </c>
      <c r="C219" s="44"/>
      <c r="D219" s="44"/>
      <c r="E219" s="35"/>
      <c r="F219" s="35"/>
      <c r="G219" s="37">
        <v>40878.8</v>
      </c>
      <c r="H219" s="37">
        <f>SUM(H220+H225)</f>
        <v>20378.5</v>
      </c>
      <c r="I219" s="38">
        <f>SUM(H219/G219*100)</f>
        <v>49.85102302415922</v>
      </c>
    </row>
    <row r="220" spans="1:9" ht="25.5">
      <c r="A220" s="35"/>
      <c r="B220" s="39" t="s">
        <v>315</v>
      </c>
      <c r="C220" s="40" t="s">
        <v>395</v>
      </c>
      <c r="D220" s="40" t="s">
        <v>400</v>
      </c>
      <c r="E220" s="43"/>
      <c r="F220" s="35"/>
      <c r="G220" s="41">
        <v>9644.8</v>
      </c>
      <c r="H220" s="41">
        <f>SUM(H221)</f>
        <v>4553.3</v>
      </c>
      <c r="I220" s="42">
        <f>SUM(H220/G220*100)</f>
        <v>47.20989548772396</v>
      </c>
    </row>
    <row r="221" spans="1:9" ht="38.25">
      <c r="A221" s="35"/>
      <c r="B221" s="39" t="s">
        <v>481</v>
      </c>
      <c r="C221" s="40" t="s">
        <v>395</v>
      </c>
      <c r="D221" s="40" t="s">
        <v>400</v>
      </c>
      <c r="E221" s="43" t="s">
        <v>482</v>
      </c>
      <c r="F221" s="43"/>
      <c r="G221" s="41">
        <v>9644.8</v>
      </c>
      <c r="H221" s="41">
        <f>SUM(H222+H223+H224)</f>
        <v>4553.3</v>
      </c>
      <c r="I221" s="42">
        <f>SUM(H221/G221*100)</f>
        <v>47.20989548772396</v>
      </c>
    </row>
    <row r="222" spans="1:9" ht="12.75">
      <c r="A222" s="35"/>
      <c r="B222" s="39" t="s">
        <v>309</v>
      </c>
      <c r="C222" s="40" t="s">
        <v>395</v>
      </c>
      <c r="D222" s="40" t="s">
        <v>400</v>
      </c>
      <c r="E222" s="43" t="s">
        <v>482</v>
      </c>
      <c r="F222" s="43">
        <v>120</v>
      </c>
      <c r="G222" s="41">
        <v>8516.9</v>
      </c>
      <c r="H222" s="41">
        <v>4160.8</v>
      </c>
      <c r="I222" s="42">
        <f>SUM(H222/G222*100)</f>
        <v>48.853456069696726</v>
      </c>
    </row>
    <row r="223" spans="1:9" ht="25.5">
      <c r="A223" s="35"/>
      <c r="B223" s="39" t="s">
        <v>312</v>
      </c>
      <c r="C223" s="40" t="s">
        <v>395</v>
      </c>
      <c r="D223" s="40" t="s">
        <v>400</v>
      </c>
      <c r="E223" s="43" t="s">
        <v>482</v>
      </c>
      <c r="F223" s="43">
        <v>240</v>
      </c>
      <c r="G223" s="41">
        <v>1125.9</v>
      </c>
      <c r="H223" s="41">
        <v>392.5</v>
      </c>
      <c r="I223" s="42">
        <f>SUM(H223/G223*100)</f>
        <v>34.86100008881783</v>
      </c>
    </row>
    <row r="224" spans="1:9" ht="12.75">
      <c r="A224" s="43"/>
      <c r="B224" s="39" t="s">
        <v>313</v>
      </c>
      <c r="C224" s="40" t="s">
        <v>395</v>
      </c>
      <c r="D224" s="40" t="s">
        <v>400</v>
      </c>
      <c r="E224" s="43" t="s">
        <v>482</v>
      </c>
      <c r="F224" s="43">
        <v>850</v>
      </c>
      <c r="G224" s="41">
        <v>2</v>
      </c>
      <c r="H224" s="41">
        <v>0</v>
      </c>
      <c r="I224" s="42">
        <f>SUM(H224/G224*100)</f>
        <v>0</v>
      </c>
    </row>
    <row r="225" spans="1:9" ht="25.5">
      <c r="A225" s="43"/>
      <c r="B225" s="39" t="s">
        <v>351</v>
      </c>
      <c r="C225" s="40">
        <v>14</v>
      </c>
      <c r="D225" s="40" t="s">
        <v>395</v>
      </c>
      <c r="E225" s="43"/>
      <c r="F225" s="43"/>
      <c r="G225" s="41">
        <v>31234</v>
      </c>
      <c r="H225" s="41">
        <f>SUM(H226)</f>
        <v>15825.2</v>
      </c>
      <c r="I225" s="42">
        <f>SUM(H225/G225*100)</f>
        <v>50.66658128962028</v>
      </c>
    </row>
    <row r="226" spans="1:9" ht="38.25">
      <c r="A226" s="43"/>
      <c r="B226" s="39" t="s">
        <v>481</v>
      </c>
      <c r="C226" s="40">
        <v>14</v>
      </c>
      <c r="D226" s="40" t="s">
        <v>395</v>
      </c>
      <c r="E226" s="43" t="s">
        <v>482</v>
      </c>
      <c r="F226" s="43"/>
      <c r="G226" s="41">
        <v>31234</v>
      </c>
      <c r="H226" s="41">
        <f>SUM(H227)</f>
        <v>15825.2</v>
      </c>
      <c r="I226" s="42">
        <f>SUM(H226/G226*100)</f>
        <v>50.66658128962028</v>
      </c>
    </row>
    <row r="227" spans="1:9" ht="12.75">
      <c r="A227" s="43"/>
      <c r="B227" s="39" t="s">
        <v>352</v>
      </c>
      <c r="C227" s="40">
        <v>14</v>
      </c>
      <c r="D227" s="40" t="s">
        <v>395</v>
      </c>
      <c r="E227" s="43" t="s">
        <v>482</v>
      </c>
      <c r="F227" s="43">
        <v>510</v>
      </c>
      <c r="G227" s="41">
        <v>31234</v>
      </c>
      <c r="H227" s="41">
        <v>15825.2</v>
      </c>
      <c r="I227" s="42">
        <f>SUM(H227/G227*100)</f>
        <v>50.66658128962028</v>
      </c>
    </row>
    <row r="228" spans="1:9" ht="12.75">
      <c r="A228" s="35"/>
      <c r="B228" s="45" t="s">
        <v>483</v>
      </c>
      <c r="C228" s="35"/>
      <c r="D228" s="35"/>
      <c r="E228" s="35"/>
      <c r="F228" s="35"/>
      <c r="G228" s="37">
        <f>SUM(G5+G16+G131+G219)</f>
        <v>517354.49999999994</v>
      </c>
      <c r="H228" s="37">
        <f>SUM(H5+H16+H131+H219)</f>
        <v>195821.49999999997</v>
      </c>
      <c r="I228" s="38">
        <f>SUM(H228/G228*100)</f>
        <v>37.850545419050185</v>
      </c>
    </row>
  </sheetData>
  <sheetProtection/>
  <mergeCells count="10">
    <mergeCell ref="I3:I4"/>
    <mergeCell ref="A1:I1"/>
    <mergeCell ref="H2:I2"/>
    <mergeCell ref="A3:A4"/>
    <mergeCell ref="B3:B4"/>
    <mergeCell ref="C3:D4"/>
    <mergeCell ref="E3:E4"/>
    <mergeCell ref="F3:F4"/>
    <mergeCell ref="G3:G4"/>
    <mergeCell ref="H3:H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7">
      <selection activeCell="E2" sqref="E2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5" width="13.57421875" style="0" customWidth="1"/>
  </cols>
  <sheetData>
    <row r="1" spans="1:5" ht="15" customHeight="1">
      <c r="A1" s="18" t="s">
        <v>384</v>
      </c>
      <c r="B1" s="19"/>
      <c r="C1" s="19"/>
      <c r="D1" s="19"/>
      <c r="E1" s="19"/>
    </row>
    <row r="2" spans="1:5" ht="12.75">
      <c r="A2" s="3"/>
      <c r="B2" s="11"/>
      <c r="C2" s="11"/>
      <c r="D2" s="11"/>
      <c r="E2" s="47" t="s">
        <v>484</v>
      </c>
    </row>
    <row r="3" spans="1:5" ht="67.5" customHeight="1">
      <c r="A3" s="4" t="s">
        <v>0</v>
      </c>
      <c r="B3" s="4" t="s">
        <v>1</v>
      </c>
      <c r="C3" s="4" t="s">
        <v>354</v>
      </c>
      <c r="D3" s="4" t="s">
        <v>3</v>
      </c>
      <c r="E3" s="4" t="s">
        <v>4</v>
      </c>
    </row>
    <row r="4" spans="1:5" ht="12.7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</row>
    <row r="5" spans="1:5" ht="22.5">
      <c r="A5" s="6" t="s">
        <v>355</v>
      </c>
      <c r="B5" s="7">
        <v>500</v>
      </c>
      <c r="C5" s="8" t="s">
        <v>12</v>
      </c>
      <c r="D5" s="13">
        <v>95766.701</v>
      </c>
      <c r="E5" s="13">
        <v>-11684.572699999999</v>
      </c>
    </row>
    <row r="6" spans="1:5" ht="22.5">
      <c r="A6" s="6" t="s">
        <v>356</v>
      </c>
      <c r="B6" s="7">
        <v>520</v>
      </c>
      <c r="C6" s="8" t="s">
        <v>12</v>
      </c>
      <c r="D6" s="13">
        <v>0</v>
      </c>
      <c r="E6" s="13">
        <v>0</v>
      </c>
    </row>
    <row r="7" spans="1:5" ht="22.5">
      <c r="A7" s="6" t="s">
        <v>357</v>
      </c>
      <c r="B7" s="7">
        <v>620</v>
      </c>
      <c r="C7" s="8" t="s">
        <v>12</v>
      </c>
      <c r="D7" s="13">
        <v>0</v>
      </c>
      <c r="E7" s="13">
        <v>0</v>
      </c>
    </row>
    <row r="8" spans="1:5" ht="12.75">
      <c r="A8" s="6" t="s">
        <v>358</v>
      </c>
      <c r="B8" s="7">
        <v>700</v>
      </c>
      <c r="C8" s="8" t="s">
        <v>359</v>
      </c>
      <c r="D8" s="13">
        <v>95766.701</v>
      </c>
      <c r="E8" s="13">
        <v>-11684.572699999999</v>
      </c>
    </row>
    <row r="9" spans="1:5" ht="12.75">
      <c r="A9" s="6" t="s">
        <v>360</v>
      </c>
      <c r="B9" s="7">
        <v>700</v>
      </c>
      <c r="C9" s="8" t="s">
        <v>361</v>
      </c>
      <c r="D9" s="13">
        <v>95766.701</v>
      </c>
      <c r="E9" s="13">
        <v>-11684.572699999999</v>
      </c>
    </row>
    <row r="10" spans="1:5" ht="12.75">
      <c r="A10" s="6" t="s">
        <v>362</v>
      </c>
      <c r="B10" s="7">
        <v>710</v>
      </c>
      <c r="C10" s="8" t="s">
        <v>363</v>
      </c>
      <c r="D10" s="13">
        <v>-422433.15089</v>
      </c>
      <c r="E10" s="13">
        <v>-208013.14952</v>
      </c>
    </row>
    <row r="11" spans="1:5" ht="12.75">
      <c r="A11" s="6" t="s">
        <v>364</v>
      </c>
      <c r="B11" s="7">
        <v>710</v>
      </c>
      <c r="C11" s="8" t="s">
        <v>365</v>
      </c>
      <c r="D11" s="13">
        <v>-422433.15089</v>
      </c>
      <c r="E11" s="13">
        <v>-208013.14952</v>
      </c>
    </row>
    <row r="12" spans="1:5" ht="12.75">
      <c r="A12" s="6" t="s">
        <v>366</v>
      </c>
      <c r="B12" s="7">
        <v>710</v>
      </c>
      <c r="C12" s="8" t="s">
        <v>367</v>
      </c>
      <c r="D12" s="13">
        <v>-422433.15089</v>
      </c>
      <c r="E12" s="13">
        <v>-208013.14952</v>
      </c>
    </row>
    <row r="13" spans="1:5" ht="12.75">
      <c r="A13" s="6" t="s">
        <v>368</v>
      </c>
      <c r="B13" s="7">
        <v>710</v>
      </c>
      <c r="C13" s="8" t="s">
        <v>369</v>
      </c>
      <c r="D13" s="13">
        <v>-422433.15089</v>
      </c>
      <c r="E13" s="13">
        <v>-208013.14952</v>
      </c>
    </row>
    <row r="14" spans="1:5" ht="12.75">
      <c r="A14" s="6" t="s">
        <v>370</v>
      </c>
      <c r="B14" s="7">
        <v>720</v>
      </c>
      <c r="C14" s="8" t="s">
        <v>371</v>
      </c>
      <c r="D14" s="13">
        <v>518199.85189</v>
      </c>
      <c r="E14" s="13">
        <v>196328.57682</v>
      </c>
    </row>
    <row r="15" spans="1:5" ht="12.75">
      <c r="A15" s="6" t="s">
        <v>372</v>
      </c>
      <c r="B15" s="7">
        <v>720</v>
      </c>
      <c r="C15" s="8" t="s">
        <v>373</v>
      </c>
      <c r="D15" s="13">
        <v>518199.85189</v>
      </c>
      <c r="E15" s="13">
        <v>196328.57682</v>
      </c>
    </row>
    <row r="16" spans="1:5" ht="12.75">
      <c r="A16" s="6" t="s">
        <v>374</v>
      </c>
      <c r="B16" s="7">
        <v>720</v>
      </c>
      <c r="C16" s="8" t="s">
        <v>375</v>
      </c>
      <c r="D16" s="13">
        <v>518199.85189</v>
      </c>
      <c r="E16" s="13">
        <v>196328.57682</v>
      </c>
    </row>
    <row r="17" spans="1:5" ht="12.75">
      <c r="A17" s="6" t="s">
        <v>376</v>
      </c>
      <c r="B17" s="7">
        <v>720</v>
      </c>
      <c r="C17" s="8" t="s">
        <v>377</v>
      </c>
      <c r="D17" s="13">
        <v>518199.85189</v>
      </c>
      <c r="E17" s="13">
        <v>196328.57682</v>
      </c>
    </row>
    <row r="18" spans="1:5" ht="22.5">
      <c r="A18" s="6" t="s">
        <v>378</v>
      </c>
      <c r="B18" s="7">
        <v>710</v>
      </c>
      <c r="C18" s="8" t="s">
        <v>379</v>
      </c>
      <c r="D18" s="13">
        <v>0</v>
      </c>
      <c r="E18" s="13">
        <v>0</v>
      </c>
    </row>
    <row r="19" spans="1:5" ht="22.5">
      <c r="A19" s="6" t="s">
        <v>380</v>
      </c>
      <c r="B19" s="7">
        <v>720</v>
      </c>
      <c r="C19" s="8" t="s">
        <v>381</v>
      </c>
      <c r="D19" s="13">
        <v>0</v>
      </c>
      <c r="E19" s="13">
        <v>0</v>
      </c>
    </row>
    <row r="20" spans="1:5" ht="12.75">
      <c r="A20" s="1"/>
      <c r="B20" s="9"/>
      <c r="C20" s="9"/>
      <c r="D20" s="10"/>
      <c r="E20" s="10"/>
    </row>
    <row r="21" spans="1:5" s="16" customFormat="1" ht="12.75">
      <c r="A21" s="20"/>
      <c r="B21" s="15"/>
      <c r="C21" s="15"/>
      <c r="D21" s="15"/>
      <c r="E21" s="15"/>
    </row>
    <row r="22" spans="1:5" s="16" customFormat="1" ht="12.75">
      <c r="A22" s="21"/>
      <c r="B22" s="15"/>
      <c r="C22" s="17"/>
      <c r="D22" s="15"/>
      <c r="E22" s="17"/>
    </row>
    <row r="23" spans="1:5" s="16" customFormat="1" ht="11.25" customHeight="1">
      <c r="A23" s="23"/>
      <c r="B23" s="15"/>
      <c r="C23" s="15"/>
      <c r="D23" s="15"/>
      <c r="E23" s="15"/>
    </row>
    <row r="24" spans="1:5" s="16" customFormat="1" ht="12.75">
      <c r="A24" s="21"/>
      <c r="B24" s="15"/>
      <c r="C24" s="17"/>
      <c r="D24" s="15"/>
      <c r="E24" s="17"/>
    </row>
    <row r="25" spans="1:5" s="16" customFormat="1" ht="12.75">
      <c r="A25" s="20"/>
      <c r="B25" s="15"/>
      <c r="C25" s="15"/>
      <c r="D25" s="15"/>
      <c r="E25" s="15"/>
    </row>
    <row r="26" spans="1:5" s="16" customFormat="1" ht="12.75">
      <c r="A26" s="21"/>
      <c r="B26" s="15"/>
      <c r="C26" s="17"/>
      <c r="D26" s="15"/>
      <c r="E26" s="17"/>
    </row>
    <row r="27" spans="1:5" s="16" customFormat="1" ht="12.75">
      <c r="A27" s="22"/>
      <c r="B27" s="21"/>
      <c r="C27" s="21"/>
      <c r="D27" s="21"/>
      <c r="E27" s="21"/>
    </row>
    <row r="28" s="16" customFormat="1" ht="12.75"/>
    <row r="29" s="16" customFormat="1" ht="12.75"/>
    <row r="30" s="16" customFormat="1" ht="12.75"/>
    <row r="31" s="16" customFormat="1" ht="12.75"/>
  </sheetData>
  <sheetProtection/>
  <mergeCells count="5">
    <mergeCell ref="A25:A26"/>
    <mergeCell ref="A27:E27"/>
    <mergeCell ref="A1:E1"/>
    <mergeCell ref="A21:A22"/>
    <mergeCell ref="A23:A2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Antares</dc:creator>
  <cp:keywords/>
  <dc:description/>
  <cp:lastModifiedBy>Antares</cp:lastModifiedBy>
  <cp:lastPrinted>2017-07-12T10:33:23Z</cp:lastPrinted>
  <dcterms:created xsi:type="dcterms:W3CDTF">2017-07-12T10:43:22Z</dcterms:created>
  <dcterms:modified xsi:type="dcterms:W3CDTF">2017-07-12T12:10:48Z</dcterms:modified>
  <cp:category/>
  <cp:version/>
  <cp:contentType/>
  <cp:contentStatus/>
</cp:coreProperties>
</file>