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'Доходы'!#REF!</definedName>
    <definedName name="__bookmark_2">'Доходы'!$A$1:$F$156</definedName>
    <definedName name="__bookmark_4">'Расходы'!$A$1:$F$1116</definedName>
    <definedName name="__bookmark_5">'Источники'!$A$3:$E$20</definedName>
    <definedName name="__bookmark_6">'Источники'!#REF!</definedName>
    <definedName name="_xlnm.Print_Titles" localSheetId="0">'Доходы'!$1:$3</definedName>
    <definedName name="_xlnm.Print_Titles" localSheetId="2">'Источники'!$1:$2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<sst xmlns="http://schemas.openxmlformats.org/spreadsheetml/2006/main" count="1191" uniqueCount="471">
  <si>
    <t>Управление финансов Кинель-Черкасского района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</si>
  <si>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</si>
  <si>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</si>
  <si>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</si>
  <si>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</si>
  <si>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</si>
  <si>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</si>
  <si>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</si>
  <si>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</si>
  <si>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</si>
  <si>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</si>
  <si>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</si>
  <si>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</si>
  <si>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</si>
  <si>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</si>
  <si>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</si>
  <si>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</si>
  <si>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</si>
  <si>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</si>
  <si>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</si>
  <si>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</si>
  <si>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</si>
  <si>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</si>
  <si>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</si>
  <si>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</si>
  <si>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</si>
  <si>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</si>
  <si>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</si>
  <si>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</si>
  <si>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</si>
  <si>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</si>
  <si>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</si>
  <si>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</si>
  <si>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</si>
  <si>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</si>
  <si>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</si>
  <si>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</si>
  <si>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</si>
  <si>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</si>
  <si>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Единый налог на вмененный доход для отдельных видов деятельности</t>
  </si>
  <si>
    <t>000 10502000020000110</t>
  </si>
  <si>
    <t>182 10502010020000110</t>
  </si>
  <si>
    <t>Единый сельскохозяйственный налог</t>
  </si>
  <si>
    <t>000 10503000010000110</t>
  </si>
  <si>
    <t>182 10503010010000110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</si>
  <si>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</si>
  <si>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</si>
  <si>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</si>
  <si>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</si>
  <si>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</si>
  <si>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</si>
  <si>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</si>
  <si>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</si>
  <si>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</si>
  <si>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</si>
  <si>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</si>
  <si>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</si>
  <si>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</si>
  <si>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</si>
  <si>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</si>
  <si>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</si>
  <si>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</si>
  <si>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</si>
  <si>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выдачу и обмен паспорта гражданина Российской Федерации</t>
  </si>
  <si>
    <t>188 10807100010000110</t>
  </si>
  <si>
    <t>192 10807100010000110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</si>
  <si>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</si>
  <si>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</si>
  <si>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</si>
  <si>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</si>
  <si>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</si>
  <si>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</si>
  <si>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</si>
  <si>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</si>
  <si>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</si>
  <si>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</si>
  <si>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</si>
  <si>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905 11105013050000120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</si>
  <si>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</si>
  <si>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</si>
  <si>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</si>
  <si>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905 11105035050000120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</si>
  <si>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</si>
  <si>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</si>
  <si>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</si>
  <si>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</si>
  <si>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</si>
  <si>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905 11105313100000120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</si>
  <si>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</si>
  <si>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</si>
  <si>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</si>
  <si>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</si>
  <si>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</si>
  <si>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905 11107015050000120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</si>
  <si>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</si>
  <si>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</si>
  <si>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</si>
  <si>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</si>
  <si>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</si>
  <si>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547 11109045050000120</t>
  </si>
  <si>
    <t>905 11109045050000120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</si>
  <si>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</si>
  <si>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</si>
  <si>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</si>
  <si>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</si>
  <si>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</si>
  <si>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</si>
  <si>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передвижными объектами</t>
  </si>
  <si>
    <t>048 11201020010000120</t>
  </si>
  <si>
    <t>Плата за сбросы загрязняющих веществ в водные объекты</t>
  </si>
  <si>
    <t>048 11201030010000120</t>
  </si>
  <si>
    <t>Плата за размещение отходов производства и потребления</t>
  </si>
  <si>
    <t>000 11201040010000120</t>
  </si>
  <si>
    <t>048 11201040010000120</t>
  </si>
  <si>
    <t>Плата за размещение отходов производства</t>
  </si>
  <si>
    <t>048 11201041010000120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</si>
  <si>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</si>
  <si>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</si>
  <si>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</si>
  <si>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</si>
  <si>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</si>
  <si>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</si>
  <si>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</si>
  <si>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</si>
  <si>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</si>
  <si>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905 11406013050000430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</si>
  <si>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</si>
  <si>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</si>
  <si>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о налогах и сборах</t>
  </si>
  <si>
    <t>000 11603000000000140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</si>
  <si>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</si>
  <si>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182 11603010010000140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</si>
  <si>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</si>
  <si>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</si>
  <si>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</si>
  <si>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</si>
  <si>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</si>
  <si>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</si>
  <si>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</si>
  <si>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188 11608010010000140</t>
  </si>
  <si>
    <t>Доходы от возмещения ущерба при возникновении страховых случаев</t>
  </si>
  <si>
    <t>000 11623000000000140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</si>
  <si>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</si>
  <si>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000 11623050050000140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</si>
  <si>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</si>
  <si>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547 11623051050000140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</si>
  <si>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</si>
  <si>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</si>
  <si>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</si>
  <si>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720 11625030010000140</t>
  </si>
  <si>
    <t>Денежные взыскания (штрафы) за нарушение земельного законодательства</t>
  </si>
  <si>
    <t>321 11625060010000140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</si>
  <si>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</si>
  <si>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188 11628000010000140</t>
  </si>
  <si>
    <t>Денежные взыскания (штрафы) за правонарушения в области дорожного движения</t>
  </si>
  <si>
    <t>000 11630000010000140</t>
  </si>
  <si>
    <t>Прочие денежные взыскания (штрафы) за правонарушения в области дорожного движения</t>
  </si>
  <si>
    <t>188 11630030010000140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</si>
  <si>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</si>
  <si>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</si>
  <si>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</si>
  <si>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161 11633050050000140</t>
  </si>
  <si>
    <t>718 11633050050000140</t>
  </si>
  <si>
    <t>Денежные взыскания (штрафы) за нарушение законодательства Российской Федерации об электроэнергетике</t>
  </si>
  <si>
    <t>161 11641000010000140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</si>
  <si>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</si>
  <si>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182 11643000010000140</t>
  </si>
  <si>
    <t>188 11643000010000140</t>
  </si>
  <si>
    <t>192 11643000010000140</t>
  </si>
  <si>
    <t>321 11643000010000140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</si>
  <si>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</si>
  <si>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</si>
  <si>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</si>
  <si>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076 11690050050000140</t>
  </si>
  <si>
    <t>081 11690050050000140</t>
  </si>
  <si>
    <t>106 11690050050000140</t>
  </si>
  <si>
    <t>182 11690050050000140</t>
  </si>
  <si>
    <t>188 11690050050000140</t>
  </si>
  <si>
    <t>415 11690050050000140</t>
  </si>
  <si>
    <t>547 11690050050000140</t>
  </si>
  <si>
    <t>707 11690050050000140</t>
  </si>
  <si>
    <t>725 11690050050000140</t>
  </si>
  <si>
    <t>730 11690050050000140</t>
  </si>
  <si>
    <t>733 11690050050000140</t>
  </si>
  <si>
    <t>921 11690050050000140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</si>
  <si>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</si>
  <si>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</si>
  <si>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</si>
  <si>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</si>
  <si>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</si>
  <si>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905 11701050050000180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</si>
  <si>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</si>
  <si>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</si>
  <si>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</si>
  <si>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547 11705050050000180</t>
  </si>
  <si>
    <t>705 11705050050000180</t>
  </si>
  <si>
    <t>905 11705050050000180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</si>
  <si>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</si>
  <si>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</si>
  <si>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</si>
  <si>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</si>
  <si>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</si>
  <si>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</si>
  <si>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</si>
  <si>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</si>
  <si>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муниципальных районов на выравнивание бюджетной обеспеченности</t>
  </si>
  <si>
    <t>921 20215001050000151</t>
  </si>
  <si>
    <t>Прочие дотации</t>
  </si>
  <si>
    <t>000 20219999000000151</t>
  </si>
  <si>
    <t>Прочие дотации бюджетам муниципальных районов</t>
  </si>
  <si>
    <t>921 20219999050000151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</si>
  <si>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</si>
  <si>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</si>
  <si>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реализацию федеральных целевых программ</t>
  </si>
  <si>
    <t>000 20220051000000151</t>
  </si>
  <si>
    <t>Субсидии бюджетам муниципальных районов на реализацию федеральных целевых программ</t>
  </si>
  <si>
    <t>905 20220051050000151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</si>
  <si>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</si>
  <si>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</si>
  <si>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</si>
  <si>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547 20225555050000151</t>
  </si>
  <si>
    <t>Прочие субсидии</t>
  </si>
  <si>
    <t>000 20229999000000151</t>
  </si>
  <si>
    <t>Прочие субсидии бюджетам муниципальных районов</t>
  </si>
  <si>
    <t>905 20229999050000151</t>
  </si>
  <si>
    <t>921 20229999050000151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</si>
  <si>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</si>
  <si>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</si>
  <si>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</si>
  <si>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</si>
  <si>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муниципальных районов на выполнение передаваемых полномочий субъектов Российской Федерации</t>
  </si>
  <si>
    <t>547 20230024050000151</t>
  </si>
  <si>
    <t>905 20230024050000151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</si>
  <si>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</si>
  <si>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</si>
  <si>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</si>
  <si>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547 20230027050000151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</si>
  <si>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</si>
  <si>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000 20235055000000151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</si>
  <si>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</si>
  <si>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547 20235055050000151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</si>
  <si>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</si>
  <si>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</si>
  <si>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</si>
  <si>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547 20235120050000151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</si>
  <si>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</si>
  <si>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000 20235135000000151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</si>
  <si>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</si>
  <si>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905 20235135050000151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</si>
  <si>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</si>
  <si>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000 20235176000000151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</si>
  <si>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</si>
  <si>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905 20235176050000151</t>
  </si>
  <si>
    <t>Прочие субвенции</t>
  </si>
  <si>
    <t>000 20239999000000151</t>
  </si>
  <si>
    <t>Прочие субвенции бюджетам муниципальных районов</t>
  </si>
  <si>
    <t>547 20239999050000151</t>
  </si>
  <si>
    <t>905 20239999050000151</t>
  </si>
  <si>
    <t>921 20239999050000151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</si>
  <si>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</si>
  <si>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</si>
  <si>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</si>
  <si>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</si>
  <si>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</si>
  <si>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547 20240014050000151</t>
  </si>
  <si>
    <t>905 20240014050000151</t>
  </si>
  <si>
    <t>921 20240014050000151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</si>
  <si>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</si>
  <si>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</si>
  <si>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</si>
  <si>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000 21800000000000180</t>
  </si>
  <si>
    <t>Доходы бюджетов муниципальных районов от возврата организациями остатков субсидий прошлых лет</t>
  </si>
  <si>
    <t>000 21805000050000180</t>
  </si>
  <si>
    <t>Доходы бюджетов муниципальных районов от возврата иными организациями остатков субсидий прошлых лет</t>
  </si>
  <si>
    <t>547 21805030050000180</t>
  </si>
  <si>
    <t>905 21805030050000180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</si>
  <si>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</si>
  <si>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</si>
  <si>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</si>
  <si>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</si>
  <si>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</si>
  <si>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547 21960010050000151</t>
  </si>
  <si>
    <t>905 21960010050000151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</si>
  <si>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</si>
  <si>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</si>
  <si>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</si>
  <si>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выполнения функций органами местного самоуправления в рамках непрограммных направлений расходов бюджета района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</si>
  <si>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Иные закупки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</si>
  <si>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</si>
  <si>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</si>
  <si>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Муниципальная программа муниципального района Кинель-Черкасский Самарской области "Улучшение условий и охраны труда в муниципальном районе Кинель-Черкасский Самарской области" на 2018-2023 годы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</si>
  <si>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</si>
  <si>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</si>
  <si>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</si>
  <si>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</si>
  <si>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Другие общегосударственные вопросы</t>
  </si>
  <si>
    <t>Муниципальная программа "Повышение эффективности управления имуществом и распоряжения земельными участками Кинель-Черкасского района Самарской области" на 2018-2023 годы</t>
  </si>
  <si>
    <t>Муниципальная программа "Обеспечение безбарьерной среды жизнедеятельности и социальной интеграции инвалидов в Кинель-Черкасском районе Самарской области" на 2016-2021 годы</t>
  </si>
  <si>
    <t>Расходы на выплаты персоналу казенных учреждений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</si>
  <si>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</si>
  <si>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</si>
  <si>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</si>
  <si>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</si>
  <si>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</si>
  <si>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</si>
  <si>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Связь и информатика</t>
  </si>
  <si>
    <t>Муниципальная программа "Информационная среда Кинель-Черкасского района Самарской области" на 2016-2021 годы</t>
  </si>
  <si>
    <t>Другие вопросы в области национальной экономики</t>
  </si>
  <si>
    <t>Субсидии автономным учреждениям</t>
  </si>
  <si>
    <t>Жилищное хозяйство</t>
  </si>
  <si>
    <t>Благоустройство</t>
  </si>
  <si>
    <t>Другие вопросы в области охраны окружающей среды</t>
  </si>
  <si>
    <t>Общее образование</t>
  </si>
  <si>
    <t>Дополнительное образование детей</t>
  </si>
  <si>
    <t>Субсидии бюджетным учреждениям</t>
  </si>
  <si>
    <t>Молодежная политика</t>
  </si>
  <si>
    <t>Премии и гранты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</si>
  <si>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</si>
  <si>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</si>
  <si>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</si>
  <si>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</si>
  <si>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</si>
  <si>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Публичные нормативные социальные выплаты гражданам</t>
  </si>
  <si>
    <t>Социальное обслуживание населения</t>
  </si>
  <si>
    <t>Социальные выплаты гражданам, кроме публичных нормативных социальных выплат</t>
  </si>
  <si>
    <t>Непрограммные направления расходов бюджета района в сфере социальной политики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</si>
  <si>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</si>
  <si>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</si>
  <si>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</si>
  <si>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</si>
  <si>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</si>
  <si>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</si>
  <si>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Прочие межбюджетные трансферты общего характера</t>
  </si>
  <si>
    <t>Код источника финансирования дефицита бюджета по бюджетной классификации</t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</si>
  <si>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</si>
  <si>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</si>
  <si>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</si>
  <si>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</si>
  <si>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</si>
  <si>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</si>
  <si>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</si>
  <si>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</si>
  <si>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</si>
  <si>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</si>
  <si>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</si>
  <si>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921 01050201050000510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</si>
  <si>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</si>
  <si>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</si>
  <si>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</si>
  <si>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</si>
  <si>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</si>
  <si>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</si>
  <si>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</si>
  <si>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921 01050201050000610</t>
  </si>
  <si>
    <t>Увеличение финансовых активов, являющихся иными источниками внутреннего финансирования дефицитов бюджетов</t>
  </si>
  <si>
    <t>000 01060000000000500</t>
  </si>
  <si>
    <t>Уменьшение финансовых активов, являющихся иными источниками внутреннего финансирования дефицитов бюджетов</t>
  </si>
  <si>
    <t>000 01060000000000600</t>
  </si>
  <si>
    <t>тыс.рублей</t>
  </si>
  <si>
    <t>% исполнения</t>
  </si>
  <si>
    <t xml:space="preserve">Доходы бюджета Кинель-Черкасского района по состоянию на 01.04.2018 </t>
  </si>
  <si>
    <t>Доходы бюджета - ВСЕГО: 
В том числе:</t>
  </si>
  <si>
    <t>тыс. рублей</t>
  </si>
  <si>
    <t>Код главного распоря-дителя бюджетных средств</t>
  </si>
  <si>
    <t xml:space="preserve">Наименование главного распорядителя средств бюджета района, раздела, подраздела, целевой статьи, подгруппы видов расходов </t>
  </si>
  <si>
    <t>Рз,Пр</t>
  </si>
  <si>
    <t>ЦСР</t>
  </si>
  <si>
    <t>ВР</t>
  </si>
  <si>
    <t>Бюджетные ассигнования</t>
  </si>
  <si>
    <t>Исполнение</t>
  </si>
  <si>
    <t>Собрание представителей Кинель-Черкасского района</t>
  </si>
  <si>
    <t>01</t>
  </si>
  <si>
    <t>03</t>
  </si>
  <si>
    <t>Непрограммные направления расходов бюджета района</t>
  </si>
  <si>
    <t>99 0 00 00000</t>
  </si>
  <si>
    <t>99 1 00 00000</t>
  </si>
  <si>
    <t>06</t>
  </si>
  <si>
    <t>Администрация Кинель-Черкасского района</t>
  </si>
  <si>
    <t>02</t>
  </si>
  <si>
    <t>Муниципальная программа «Повышение эффективности муниципального управления в Кинель-Черкасском районе Самарской области» на 2017-2022 годы</t>
  </si>
  <si>
    <t>02 0 00 00000</t>
  </si>
  <si>
    <t>04</t>
  </si>
  <si>
    <t>Муниципальная программа «Создание благоприятных условий для развития инвестиционной и инновационной деятельности на территории Кинель-Черкасского района Самарской области» на 2015-2020 годы</t>
  </si>
  <si>
    <t>01 0 00 00000</t>
  </si>
  <si>
    <t>Муниципальная программа муниципального района Кинель-Черкасский Самарской области «Улучшение условий и охраны труда в муниципальном районе Кинель-Черкасский Самарской области» на 2014-2019 годы</t>
  </si>
  <si>
    <t>04 0 00 00000</t>
  </si>
  <si>
    <t>Муниципальная программа «Улучшение экологической ситуации на территории Кинель-Черкасского района Самарской области» на 2016-2021 годы</t>
  </si>
  <si>
    <t>61 0 00 00000</t>
  </si>
  <si>
    <t>Обеспечение проведения выборов и референдумов</t>
  </si>
  <si>
    <t>07</t>
  </si>
  <si>
    <t>Муниципальная программа муниципального района Кинель-Черкасский Самарской области "Улучшение условий и охраны труда в муниципальном районе Кинель-Черкасский Самарской области" на 2014-2019 годы</t>
  </si>
  <si>
    <t>40 0 00 00000</t>
  </si>
  <si>
    <t>Муниципальная программа «Благоустройство и содержание парковой и пешеходной зоны по ул. Красноармейская села Кинель-Черкассы Кинель-Черкасского района Самарской области» на 2014-2019 годы</t>
  </si>
  <si>
    <t>07 0 00 00000</t>
  </si>
  <si>
    <t>Муниципальная программа «Оптимизация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муниципальном районе Кинель-Черкасский Самарской области» на 2014-2019 годы</t>
  </si>
  <si>
    <t>08 0 00 00000</t>
  </si>
  <si>
    <t>Муниципальная программа «Обеспечение эффективного функционирования вспомогательных служб деятельности муниципальных учреждений Кинель-Черкасского района Самарской области» на 2014-2019 годы</t>
  </si>
  <si>
    <t>09 0 00 00000</t>
  </si>
  <si>
    <t>Муниципальная программа «Информирование населения о деятельности органов местного самоуправления Кинель-Черкасского района Самарской области» на 2016-2021 годы</t>
  </si>
  <si>
    <t>12 0 00 00000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</si>
  <si>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Кинель-Черкасского района Самарской области» на 2017-2022 годы</t>
  </si>
  <si>
    <t>14 0 00 00000</t>
  </si>
  <si>
    <t>Муниципальная программа «Организация мобилизационной подготовки в Кинель-Черкасском районе Самарской области» на 2017-2022 годы</t>
  </si>
  <si>
    <t>20 0 00 00000</t>
  </si>
  <si>
    <t>09</t>
  </si>
  <si>
    <t>Муниципальная программа «Защита населения и территорий от чрезвычайных ситуаций, обеспечение безопасности людей на водных объектах в Кинель-Черкасском районе Самарской области» на 2014-2019 годы</t>
  </si>
  <si>
    <t>31 0 00 00000</t>
  </si>
  <si>
    <t>Муниципальная программа «Профилактика терроризма и экстремизма на территории Кинель-Черкасского района Самарской области» на 2014-2019 годы</t>
  </si>
  <si>
    <t>32 0 00 00000</t>
  </si>
  <si>
    <t>Муниципальная программа «Комплексные меры по профилактике правонарушений и преступлений на территории Кинель-Черкасского района Самарской области» на 2015-2020 годы</t>
  </si>
  <si>
    <t>33 0 00 00000</t>
  </si>
  <si>
    <t>05</t>
  </si>
  <si>
    <t>Муниципальная программа муниципального района Кинель-Черкасский Самарской области «Развитие сельского хозяйства и регулирования рынков сельскохозяйственной продукции, сырья и продовольствия на 2014-2020 годы»</t>
  </si>
  <si>
    <t>45 0 00 00000</t>
  </si>
  <si>
    <t>Муниципальная программа «Модернизация и развитие автомобильных дорог общего пользования местного значения муниципального района Кинель-Черкасский Самарской области» на 2014-2020 годы</t>
  </si>
  <si>
    <t>41 0 00 00000</t>
  </si>
  <si>
    <t>Муниципальная программа «Повышение безопасности дорожного движения в Кинель-Черкасском районе Самарской области» на 2015-2020 годы</t>
  </si>
  <si>
    <t>42 0 00 00000</t>
  </si>
  <si>
    <t>Муниципальная программа «Информационная среда Кинель-Черкасского района Самарской области» на 2016-2021 годы</t>
  </si>
  <si>
    <t>44 0 00 00000</t>
  </si>
  <si>
    <t>Муниципальная программа «Развитие малого и среднего предпринимательства на территории Кинель-Черкасского района Самарской области» на 2016-2021 годы</t>
  </si>
  <si>
    <t>43 0 00 00000</t>
  </si>
  <si>
    <t>Муниципальная программа "Формирование современной городской среды муниципального района Кинель-Черкасский Самарской области на 2017 год"</t>
  </si>
  <si>
    <t>15 0 00 00000</t>
  </si>
  <si>
    <t>Муниципальная программа «Поэтапный переход на отпуск коммунальных услуг потребителям по приборам учета муниципального района Кинель-Черкасский Самарской области» на 2016-2021 годы</t>
  </si>
  <si>
    <t>72 0 00 00000</t>
  </si>
  <si>
    <t>Муниципальная программа «Развитие и досуг детей Кинель-Черкасского района Самарской области» на 2014-2019 годы</t>
  </si>
  <si>
    <t>74 0 00 00000</t>
  </si>
  <si>
    <t>Муниципальная программа «Социальная поддержка отдельных категорий граждан и обеспечение исполнения государственных полномочий органами местного самоуправления в сфере опеки и попечительства над несовершеннолетними и совершеннолетними гражданами, содействия и укрепления семьи в муниципальном районе Кинель-Черкасский Самарской области» на 2014-2019 годы</t>
  </si>
  <si>
    <t>10 0 00 00000</t>
  </si>
  <si>
    <t>99 2 00 00000</t>
  </si>
  <si>
    <t>10</t>
  </si>
  <si>
    <t>Муниципальная программа "Повышение эффективности муниципального управления в Кинель - Черкасском районе Самарской области" на 2017-2022 годы</t>
  </si>
  <si>
    <t>Комитет по управлению имуществом Кинель-Черкасского района</t>
  </si>
  <si>
    <t>Муниципальная программа «Повышение эффективности управления имуществом и распоряжения земельными участками Кинель-Черкасского района Самарской области» на 2014-2019 годы</t>
  </si>
  <si>
    <t>03 0 00 00000</t>
  </si>
  <si>
    <t>Бюджетные инвестиции</t>
  </si>
  <si>
    <t>Муниципальная программа «Развитие жилищного строительства на территории муниципального района Кинель-Черкасский Самарской области» до 2020 года</t>
  </si>
  <si>
    <t>51 0 00 00000</t>
  </si>
  <si>
    <t>Подпрограмма «Формирование муниципального жилищного фонда» до 2020 года</t>
  </si>
  <si>
    <t>51 2 00 00000</t>
  </si>
  <si>
    <t>Муниципальная программа «Укрепление муниципальной материально-технической базы, переданной государственным бюджетным учреждениям, осуществляющим деятельность в сфере образования на территории муниципального района Кинель-Черкасский Самарской области» на 2016-2021 годы</t>
  </si>
  <si>
    <t>73 0 00 00000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</si>
  <si>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</si>
  <si>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«Сохранение и развитие культуры Кинель-Черкасского района Самарской области» на 2014-2019 годы</t>
  </si>
  <si>
    <t>81 0 00 00000</t>
  </si>
  <si>
    <t>Муниципальная программа «Молодежь Кинель-Черкасского района Самарской области» на 2014-2019 годы</t>
  </si>
  <si>
    <t>75 0 00 00000</t>
  </si>
  <si>
    <t>Муниципальная программа «Обеспечение пожарной безопасности образовательных учреждений Кинель-Черкасского района Самарской области» на 2016-2021 годы</t>
  </si>
  <si>
    <t>71 0 00 00000</t>
  </si>
  <si>
    <t>08</t>
  </si>
  <si>
    <t>05 0 00 00000</t>
  </si>
  <si>
    <t>Муниципальная программа «Устойчивое развитие сельских территорий муниципального района Кинель-Черкасский Самарской области на 2014-2017 годы и на период до 2020 года»</t>
  </si>
  <si>
    <t>13 0 00 00000</t>
  </si>
  <si>
    <t>Подпрограмма «Молодой семье-доступное жильё» до 2020 года</t>
  </si>
  <si>
    <t>51 1 00 00000</t>
  </si>
  <si>
    <t>Подпрограмма «Выполнение государственных обязательств по обеспечению жильем отдельных категорий граждан, установленных законодательством» до 2020 года</t>
  </si>
  <si>
    <t>51 4 00 00000</t>
  </si>
  <si>
    <t>74 0  00 00000</t>
  </si>
  <si>
    <t>Муниципальная программа «Комплексные меры по развитию физической культуры и спорта в Кинель-Черкасском районе Самарской области» на 2016-2021 годы</t>
  </si>
  <si>
    <t>11 0 00 00000</t>
  </si>
  <si>
    <t>Основное мероприятие "Организация и проведение различного уровня спортивных мероприятий, праздников, конкурсов, акций, фестивалей, игр, соревнований различного уровня"</t>
  </si>
  <si>
    <t>Муниципальная программа «Модернизация и развитие автомобильных дорог общего пользования местного значения муниципального района Кинель-Черкасский Самарской области» на 2014-2019 годы</t>
  </si>
  <si>
    <t>Муниципальная программа «Управление муниципальными финансами и развитие межбюджетных отношений в муниципальном районе Кинель-Черкасский Самарской области» на 2014-2019 годы</t>
  </si>
  <si>
    <t>06 0 00 00000</t>
  </si>
  <si>
    <t>ВСЕГО</t>
  </si>
  <si>
    <t>Расходы бюджета Кинель-Черкасского района по состоянию на 01.04.2018 по ведомственной структуре расходов бюджета</t>
  </si>
  <si>
    <t>Источники финансирования дефицита бюджета - ВСЕГО 
В том числе:</t>
  </si>
  <si>
    <t>источники внутреннего финансирования бюджета 
Из них:</t>
  </si>
  <si>
    <t>источники внешнего финансирования бюджета 
Из них:</t>
  </si>
  <si>
    <t>Источники финансирования дефицита бюджета Кинель-Черкасского района на 01.04.2018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</si>
</sst>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#,##0.00,"/>
  </numFmts>
  <fonts count="54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right" vertical="center" wrapText="1"/>
    </xf>
    <xf numFmtId="0" fontId="24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right" wrapText="1"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13" xfId="0" applyFont="1" applyBorder="1" applyAlignment="1">
      <alignment horizontal="right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22" xfId="0" applyFont="1" applyBorder="1" applyAlignment="1">
      <alignment vertical="center" wrapText="1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4" fontId="51" fillId="0" borderId="24" xfId="0" applyNumberFormat="1" applyFont="1" applyBorder="1" applyAlignment="1">
      <alignment horizontal="right" vertical="center"/>
    </xf>
    <xf numFmtId="1" fontId="51" fillId="0" borderId="25" xfId="0" applyNumberFormat="1" applyFont="1" applyBorder="1" applyAlignment="1">
      <alignment horizontal="center" vertical="center" wrapText="1"/>
    </xf>
    <xf numFmtId="0" fontId="53" fillId="0" borderId="22" xfId="0" applyFont="1" applyBorder="1" applyAlignment="1">
      <alignment vertical="top" wrapText="1"/>
    </xf>
    <xf numFmtId="49" fontId="53" fillId="0" borderId="26" xfId="0" applyNumberFormat="1" applyFont="1" applyBorder="1" applyAlignment="1">
      <alignment horizontal="center" vertical="center"/>
    </xf>
    <xf numFmtId="49" fontId="53" fillId="0" borderId="14" xfId="0" applyNumberFormat="1" applyFont="1" applyBorder="1" applyAlignment="1">
      <alignment horizontal="center" vertical="center"/>
    </xf>
    <xf numFmtId="4" fontId="53" fillId="0" borderId="14" xfId="0" applyNumberFormat="1" applyFont="1" applyBorder="1" applyAlignment="1">
      <alignment horizontal="right" vertical="center"/>
    </xf>
    <xf numFmtId="1" fontId="53" fillId="0" borderId="27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4" fontId="51" fillId="0" borderId="14" xfId="0" applyNumberFormat="1" applyFont="1" applyBorder="1" applyAlignment="1">
      <alignment horizontal="right" vertical="center"/>
    </xf>
    <xf numFmtId="1" fontId="51" fillId="0" borderId="27" xfId="0" applyNumberFormat="1" applyFont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vertical="top" wrapText="1"/>
    </xf>
    <xf numFmtId="49" fontId="53" fillId="33" borderId="26" xfId="0" applyNumberFormat="1" applyFont="1" applyFill="1" applyBorder="1" applyAlignment="1">
      <alignment horizontal="center" vertical="center"/>
    </xf>
    <xf numFmtId="49" fontId="53" fillId="33" borderId="14" xfId="0" applyNumberFormat="1" applyFont="1" applyFill="1" applyBorder="1" applyAlignment="1">
      <alignment horizontal="center" vertical="center"/>
    </xf>
    <xf numFmtId="4" fontId="53" fillId="33" borderId="14" xfId="0" applyNumberFormat="1" applyFont="1" applyFill="1" applyBorder="1" applyAlignment="1">
      <alignment horizontal="right" vertical="center"/>
    </xf>
    <xf numFmtId="1" fontId="53" fillId="33" borderId="27" xfId="0" applyNumberFormat="1" applyFont="1" applyFill="1" applyBorder="1" applyAlignment="1">
      <alignment horizontal="center" vertical="center" wrapText="1"/>
    </xf>
    <xf numFmtId="49" fontId="51" fillId="0" borderId="26" xfId="0" applyNumberFormat="1" applyFont="1" applyBorder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/>
    </xf>
    <xf numFmtId="0" fontId="51" fillId="0" borderId="22" xfId="0" applyFont="1" applyBorder="1" applyAlignment="1">
      <alignment vertical="top" wrapText="1"/>
    </xf>
    <xf numFmtId="0" fontId="51" fillId="0" borderId="28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4" fontId="51" fillId="0" borderId="29" xfId="0" applyNumberFormat="1" applyFont="1" applyBorder="1" applyAlignment="1">
      <alignment horizontal="right" vertical="center"/>
    </xf>
    <xf numFmtId="1" fontId="51" fillId="0" borderId="3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173" fontId="18" fillId="0" borderId="31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175" fontId="18" fillId="0" borderId="10" xfId="0" applyNumberFormat="1" applyFont="1" applyBorder="1" applyAlignment="1">
      <alignment horizontal="right" wrapText="1"/>
    </xf>
    <xf numFmtId="0" fontId="20" fillId="0" borderId="10" xfId="0" applyFont="1" applyBorder="1" applyAlignment="1">
      <alignment horizontal="left" vertical="top" wrapText="1"/>
    </xf>
    <xf numFmtId="173" fontId="20" fillId="0" borderId="31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175" fontId="20" fillId="0" borderId="10" xfId="0" applyNumberFormat="1" applyFont="1" applyBorder="1" applyAlignment="1">
      <alignment horizontal="right" wrapText="1"/>
    </xf>
    <xf numFmtId="3" fontId="20" fillId="0" borderId="32" xfId="0" applyNumberFormat="1" applyFont="1" applyBorder="1" applyAlignment="1">
      <alignment horizontal="center" wrapText="1"/>
    </xf>
    <xf numFmtId="0" fontId="18" fillId="0" borderId="33" xfId="0" applyFont="1" applyBorder="1" applyAlignment="1">
      <alignment horizontal="center" vertical="center" wrapText="1"/>
    </xf>
    <xf numFmtId="173" fontId="18" fillId="0" borderId="34" xfId="0" applyNumberFormat="1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175" fontId="18" fillId="0" borderId="35" xfId="0" applyNumberFormat="1" applyFont="1" applyBorder="1" applyAlignment="1">
      <alignment horizontal="right" wrapText="1"/>
    </xf>
    <xf numFmtId="3" fontId="18" fillId="0" borderId="36" xfId="0" applyNumberFormat="1" applyFont="1" applyBorder="1" applyAlignment="1">
      <alignment horizontal="center" wrapText="1"/>
    </xf>
    <xf numFmtId="0" fontId="51" fillId="33" borderId="1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18" fillId="0" borderId="37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6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71.421875" style="8" customWidth="1"/>
    <col min="2" max="2" width="7.28125" style="8" customWidth="1"/>
    <col min="3" max="3" width="23.28125" style="8" customWidth="1"/>
    <col min="4" max="4" width="13.8515625" style="8" customWidth="1"/>
    <col min="5" max="5" width="12.140625" style="8" customWidth="1"/>
    <col min="6" max="6" width="12.57421875" style="8" customWidth="1"/>
  </cols>
  <sheetData>
    <row r="1" spans="1:6" s="9" customFormat="1" ht="15" customHeight="1">
      <c r="A1" s="54" t="s">
        <v>360</v>
      </c>
      <c r="B1" s="55"/>
      <c r="C1" s="55"/>
      <c r="D1" s="55"/>
      <c r="E1" s="55"/>
      <c r="F1" s="55"/>
    </row>
    <row r="2" spans="1:6" ht="12.75">
      <c r="A2" s="2"/>
      <c r="B2" s="2"/>
      <c r="C2" s="2"/>
      <c r="D2" s="2"/>
      <c r="E2" s="2"/>
      <c r="F2" s="3" t="s">
        <v>358</v>
      </c>
    </row>
    <row r="3" spans="1:6" s="4" customFormat="1" ht="39" customHeight="1" thickBot="1">
      <c r="A3" s="1" t="s">
        <v>1</v>
      </c>
      <c r="B3" s="65" t="s">
        <v>2</v>
      </c>
      <c r="C3" s="65" t="s">
        <v>3</v>
      </c>
      <c r="D3" s="65" t="s">
        <v>4</v>
      </c>
      <c r="E3" s="65" t="s">
        <v>5</v>
      </c>
      <c r="F3" s="65" t="s">
        <v>359</v>
      </c>
    </row>
    <row r="4" spans="1:6" s="10" customFormat="1" ht="26.25">
      <c r="A4" s="56" t="s">
        <v>361</v>
      </c>
      <c r="B4" s="66">
        <v>10</v>
      </c>
      <c r="C4" s="67" t="s">
        <v>11</v>
      </c>
      <c r="D4" s="68">
        <v>401992477.9</v>
      </c>
      <c r="E4" s="68">
        <v>82891546.16</v>
      </c>
      <c r="F4" s="69">
        <f>SUM(E4/D4*100)</f>
        <v>20.620173440315014</v>
      </c>
    </row>
    <row r="5" spans="1:6" ht="12.75">
      <c r="A5" s="60" t="s">
        <v>12</v>
      </c>
      <c r="B5" s="61">
        <v>10</v>
      </c>
      <c r="C5" s="62" t="s">
        <v>13</v>
      </c>
      <c r="D5" s="63">
        <v>230936979.98</v>
      </c>
      <c r="E5" s="63">
        <v>48409260.01</v>
      </c>
      <c r="F5" s="64">
        <f aca="true" t="shared" si="0" ref="F5:F68">SUM(E5/D5*100)</f>
        <v>20.962108370081058</v>
      </c>
    </row>
    <row r="6" spans="1:6" ht="26.25">
      <c r="A6" s="60" t="s">
        <v>14</v>
      </c>
      <c r="B6" s="61">
        <v>10</v>
      </c>
      <c r="C6" s="62" t="s">
        <v>15</v>
      </c>
      <c r="D6" s="63">
        <v>112499100</v>
      </c>
      <c r="E6" s="63">
        <v>20388926.3</v>
      </c>
      <c r="F6" s="64">
        <f t="shared" si="0"/>
        <v>18.123635033524714</v>
      </c>
    </row>
    <row r="7" spans="1:6" ht="26.25">
      <c r="A7" s="60" t="s">
        <v>16</v>
      </c>
      <c r="B7" s="61">
        <v>10</v>
      </c>
      <c r="C7" s="62" t="s">
        <v>17</v>
      </c>
      <c r="D7" s="63">
        <v>112499100</v>
      </c>
      <c r="E7" s="63">
        <v>20388926.3</v>
      </c>
      <c r="F7" s="64">
        <f t="shared" si="0"/>
        <v>18.123635033524714</v>
      </c>
    </row>
    <row r="8" spans="1:6" ht="52.5">
      <c r="A8" s="60" t="s">
        <v>18</v>
      </c>
      <c r="B8" s="61">
        <v>10</v>
      </c>
      <c r="C8" s="62" t="s">
        <v>19</v>
      </c>
      <c r="D8" s="63">
        <v>109891000</v>
      </c>
      <c r="E8" s="63">
        <v>20005740.8</v>
      </c>
      <c r="F8" s="64">
        <f t="shared" si="0"/>
        <v>18.205076666879</v>
      </c>
    </row>
    <row r="9" spans="1:6" ht="66">
      <c r="A9" s="60" t="s">
        <v>20</v>
      </c>
      <c r="B9" s="61">
        <v>10</v>
      </c>
      <c r="C9" s="62" t="s">
        <v>21</v>
      </c>
      <c r="D9" s="63">
        <v>301000</v>
      </c>
      <c r="E9" s="63">
        <v>108978.02</v>
      </c>
      <c r="F9" s="64">
        <f t="shared" si="0"/>
        <v>36.20532225913621</v>
      </c>
    </row>
    <row r="10" spans="1:6" ht="26.25">
      <c r="A10" s="60" t="s">
        <v>22</v>
      </c>
      <c r="B10" s="61">
        <v>10</v>
      </c>
      <c r="C10" s="62" t="s">
        <v>23</v>
      </c>
      <c r="D10" s="63">
        <v>681600</v>
      </c>
      <c r="E10" s="63">
        <v>95650.4</v>
      </c>
      <c r="F10" s="64">
        <f t="shared" si="0"/>
        <v>14.033215962441314</v>
      </c>
    </row>
    <row r="11" spans="1:6" ht="52.5">
      <c r="A11" s="60" t="s">
        <v>24</v>
      </c>
      <c r="B11" s="61">
        <v>10</v>
      </c>
      <c r="C11" s="62" t="s">
        <v>25</v>
      </c>
      <c r="D11" s="63">
        <v>1625500</v>
      </c>
      <c r="E11" s="63">
        <v>178557.08</v>
      </c>
      <c r="F11" s="64">
        <f t="shared" si="0"/>
        <v>10.98474807751461</v>
      </c>
    </row>
    <row r="12" spans="1:6" ht="26.25">
      <c r="A12" s="60" t="s">
        <v>26</v>
      </c>
      <c r="B12" s="61">
        <v>10</v>
      </c>
      <c r="C12" s="62" t="s">
        <v>27</v>
      </c>
      <c r="D12" s="63">
        <v>19147100</v>
      </c>
      <c r="E12" s="63">
        <v>5196003.85</v>
      </c>
      <c r="F12" s="64">
        <f t="shared" si="0"/>
        <v>27.137288936705815</v>
      </c>
    </row>
    <row r="13" spans="1:6" ht="26.25">
      <c r="A13" s="60" t="s">
        <v>28</v>
      </c>
      <c r="B13" s="61">
        <v>10</v>
      </c>
      <c r="C13" s="62" t="s">
        <v>29</v>
      </c>
      <c r="D13" s="63">
        <v>3130300</v>
      </c>
      <c r="E13" s="63">
        <v>853222.51</v>
      </c>
      <c r="F13" s="64">
        <f t="shared" si="0"/>
        <v>27.25689263009935</v>
      </c>
    </row>
    <row r="14" spans="1:6" ht="26.25">
      <c r="A14" s="60" t="s">
        <v>30</v>
      </c>
      <c r="B14" s="61">
        <v>10</v>
      </c>
      <c r="C14" s="62" t="s">
        <v>31</v>
      </c>
      <c r="D14" s="63">
        <v>2629500</v>
      </c>
      <c r="E14" s="63">
        <v>538257.48</v>
      </c>
      <c r="F14" s="64">
        <f t="shared" si="0"/>
        <v>20.46995550484883</v>
      </c>
    </row>
    <row r="15" spans="1:6" ht="26.25">
      <c r="A15" s="60" t="s">
        <v>30</v>
      </c>
      <c r="B15" s="61">
        <v>10</v>
      </c>
      <c r="C15" s="62" t="s">
        <v>32</v>
      </c>
      <c r="D15" s="63">
        <v>2629500</v>
      </c>
      <c r="E15" s="63">
        <v>538257.48</v>
      </c>
      <c r="F15" s="64">
        <f t="shared" si="0"/>
        <v>20.46995550484883</v>
      </c>
    </row>
    <row r="16" spans="1:6" ht="26.25">
      <c r="A16" s="60" t="s">
        <v>33</v>
      </c>
      <c r="B16" s="61">
        <v>10</v>
      </c>
      <c r="C16" s="62" t="s">
        <v>34</v>
      </c>
      <c r="D16" s="63">
        <v>500800</v>
      </c>
      <c r="E16" s="63">
        <v>315014.44</v>
      </c>
      <c r="F16" s="64">
        <f t="shared" si="0"/>
        <v>62.902244408945684</v>
      </c>
    </row>
    <row r="17" spans="1:6" ht="39">
      <c r="A17" s="60" t="s">
        <v>35</v>
      </c>
      <c r="B17" s="61">
        <v>10</v>
      </c>
      <c r="C17" s="62" t="s">
        <v>36</v>
      </c>
      <c r="D17" s="63">
        <v>500800</v>
      </c>
      <c r="E17" s="63">
        <v>315014.44</v>
      </c>
      <c r="F17" s="64">
        <f t="shared" si="0"/>
        <v>62.902244408945684</v>
      </c>
    </row>
    <row r="18" spans="1:6" ht="26.25">
      <c r="A18" s="60" t="s">
        <v>37</v>
      </c>
      <c r="B18" s="61">
        <v>10</v>
      </c>
      <c r="C18" s="62" t="s">
        <v>38</v>
      </c>
      <c r="D18" s="63">
        <v>0</v>
      </c>
      <c r="E18" s="63">
        <v>-49.41</v>
      </c>
      <c r="F18" s="64">
        <v>0</v>
      </c>
    </row>
    <row r="19" spans="1:6" ht="26.25">
      <c r="A19" s="60" t="s">
        <v>39</v>
      </c>
      <c r="B19" s="61">
        <v>10</v>
      </c>
      <c r="C19" s="62" t="s">
        <v>40</v>
      </c>
      <c r="D19" s="63">
        <v>13219700</v>
      </c>
      <c r="E19" s="63">
        <v>2923140.46</v>
      </c>
      <c r="F19" s="64">
        <f t="shared" si="0"/>
        <v>22.112002995529398</v>
      </c>
    </row>
    <row r="20" spans="1:6" ht="26.25">
      <c r="A20" s="60" t="s">
        <v>39</v>
      </c>
      <c r="B20" s="61">
        <v>10</v>
      </c>
      <c r="C20" s="62" t="s">
        <v>41</v>
      </c>
      <c r="D20" s="63">
        <v>13219700</v>
      </c>
      <c r="E20" s="63">
        <v>2923140.46</v>
      </c>
      <c r="F20" s="64">
        <f t="shared" si="0"/>
        <v>22.112002995529398</v>
      </c>
    </row>
    <row r="21" spans="1:6" ht="26.25">
      <c r="A21" s="60" t="s">
        <v>42</v>
      </c>
      <c r="B21" s="61">
        <v>10</v>
      </c>
      <c r="C21" s="62" t="s">
        <v>43</v>
      </c>
      <c r="D21" s="63">
        <v>1609200</v>
      </c>
      <c r="E21" s="63">
        <v>1061181.73</v>
      </c>
      <c r="F21" s="64">
        <f t="shared" si="0"/>
        <v>65.94467623663932</v>
      </c>
    </row>
    <row r="22" spans="1:6" ht="26.25">
      <c r="A22" s="60" t="s">
        <v>42</v>
      </c>
      <c r="B22" s="61">
        <v>10</v>
      </c>
      <c r="C22" s="62" t="s">
        <v>44</v>
      </c>
      <c r="D22" s="63">
        <v>1609200</v>
      </c>
      <c r="E22" s="63">
        <v>1061181.73</v>
      </c>
      <c r="F22" s="64">
        <f t="shared" si="0"/>
        <v>65.94467623663932</v>
      </c>
    </row>
    <row r="23" spans="1:6" ht="26.25">
      <c r="A23" s="60" t="s">
        <v>45</v>
      </c>
      <c r="B23" s="61">
        <v>10</v>
      </c>
      <c r="C23" s="62" t="s">
        <v>46</v>
      </c>
      <c r="D23" s="63">
        <v>1187900</v>
      </c>
      <c r="E23" s="63">
        <v>358459.15</v>
      </c>
      <c r="F23" s="64">
        <f t="shared" si="0"/>
        <v>30.175869180907483</v>
      </c>
    </row>
    <row r="24" spans="1:6" ht="26.25">
      <c r="A24" s="60" t="s">
        <v>47</v>
      </c>
      <c r="B24" s="61">
        <v>10</v>
      </c>
      <c r="C24" s="62" t="s">
        <v>48</v>
      </c>
      <c r="D24" s="63">
        <v>1187900</v>
      </c>
      <c r="E24" s="63">
        <v>358459.15</v>
      </c>
      <c r="F24" s="64">
        <f t="shared" si="0"/>
        <v>30.175869180907483</v>
      </c>
    </row>
    <row r="25" spans="1:6" ht="26.25">
      <c r="A25" s="60" t="s">
        <v>49</v>
      </c>
      <c r="B25" s="61">
        <v>10</v>
      </c>
      <c r="C25" s="62" t="s">
        <v>50</v>
      </c>
      <c r="D25" s="63">
        <v>10303000</v>
      </c>
      <c r="E25" s="63">
        <v>2388819.26</v>
      </c>
      <c r="F25" s="64">
        <f t="shared" si="0"/>
        <v>23.185666893137917</v>
      </c>
    </row>
    <row r="26" spans="1:6" ht="26.25">
      <c r="A26" s="60" t="s">
        <v>51</v>
      </c>
      <c r="B26" s="61">
        <v>10</v>
      </c>
      <c r="C26" s="62" t="s">
        <v>52</v>
      </c>
      <c r="D26" s="63">
        <v>5713200</v>
      </c>
      <c r="E26" s="63">
        <v>1430142.19</v>
      </c>
      <c r="F26" s="64">
        <f t="shared" si="0"/>
        <v>25.032244451445774</v>
      </c>
    </row>
    <row r="27" spans="1:6" ht="26.25">
      <c r="A27" s="60" t="s">
        <v>53</v>
      </c>
      <c r="B27" s="61">
        <v>10</v>
      </c>
      <c r="C27" s="62" t="s">
        <v>54</v>
      </c>
      <c r="D27" s="63">
        <v>5713200</v>
      </c>
      <c r="E27" s="63">
        <v>1430142.19</v>
      </c>
      <c r="F27" s="64">
        <f t="shared" si="0"/>
        <v>25.032244451445774</v>
      </c>
    </row>
    <row r="28" spans="1:6" ht="52.5">
      <c r="A28" s="60" t="s">
        <v>55</v>
      </c>
      <c r="B28" s="61">
        <v>10</v>
      </c>
      <c r="C28" s="62" t="s">
        <v>56</v>
      </c>
      <c r="D28" s="63">
        <v>35850</v>
      </c>
      <c r="E28" s="63">
        <v>18250</v>
      </c>
      <c r="F28" s="64">
        <f t="shared" si="0"/>
        <v>50.906555090655516</v>
      </c>
    </row>
    <row r="29" spans="1:6" ht="26.25">
      <c r="A29" s="60" t="s">
        <v>57</v>
      </c>
      <c r="B29" s="61">
        <v>10</v>
      </c>
      <c r="C29" s="62" t="s">
        <v>58</v>
      </c>
      <c r="D29" s="63">
        <v>4553950</v>
      </c>
      <c r="E29" s="63">
        <v>940427.07</v>
      </c>
      <c r="F29" s="64">
        <f t="shared" si="0"/>
        <v>20.65079919630211</v>
      </c>
    </row>
    <row r="30" spans="1:6" ht="52.5">
      <c r="A30" s="60" t="s">
        <v>59</v>
      </c>
      <c r="B30" s="61">
        <v>10</v>
      </c>
      <c r="C30" s="62" t="s">
        <v>60</v>
      </c>
      <c r="D30" s="63">
        <v>86800</v>
      </c>
      <c r="E30" s="63">
        <v>17280</v>
      </c>
      <c r="F30" s="64">
        <f t="shared" si="0"/>
        <v>19.907834101382488</v>
      </c>
    </row>
    <row r="31" spans="1:6" ht="26.25">
      <c r="A31" s="60" t="s">
        <v>61</v>
      </c>
      <c r="B31" s="61">
        <v>10</v>
      </c>
      <c r="C31" s="62" t="s">
        <v>62</v>
      </c>
      <c r="D31" s="63">
        <v>4023250</v>
      </c>
      <c r="E31" s="63">
        <v>692897.07</v>
      </c>
      <c r="F31" s="64">
        <f t="shared" si="0"/>
        <v>17.222322003355494</v>
      </c>
    </row>
    <row r="32" spans="1:6" ht="26.25">
      <c r="A32" s="60" t="s">
        <v>63</v>
      </c>
      <c r="B32" s="61">
        <v>10</v>
      </c>
      <c r="C32" s="62" t="s">
        <v>64</v>
      </c>
      <c r="D32" s="63">
        <v>142100</v>
      </c>
      <c r="E32" s="63">
        <v>71250</v>
      </c>
      <c r="F32" s="64">
        <f t="shared" si="0"/>
        <v>50.14074595355383</v>
      </c>
    </row>
    <row r="33" spans="1:6" ht="26.25">
      <c r="A33" s="60" t="s">
        <v>63</v>
      </c>
      <c r="B33" s="61">
        <v>10</v>
      </c>
      <c r="C33" s="62" t="s">
        <v>65</v>
      </c>
      <c r="D33" s="63">
        <v>51800</v>
      </c>
      <c r="E33" s="63">
        <v>0</v>
      </c>
      <c r="F33" s="64">
        <f t="shared" si="0"/>
        <v>0</v>
      </c>
    </row>
    <row r="34" spans="1:6" ht="52.5">
      <c r="A34" s="60" t="s">
        <v>66</v>
      </c>
      <c r="B34" s="61">
        <v>10</v>
      </c>
      <c r="C34" s="62" t="s">
        <v>67</v>
      </c>
      <c r="D34" s="63">
        <v>250000</v>
      </c>
      <c r="E34" s="63">
        <v>159000</v>
      </c>
      <c r="F34" s="64">
        <f t="shared" si="0"/>
        <v>63.6</v>
      </c>
    </row>
    <row r="35" spans="1:6" ht="52.5">
      <c r="A35" s="60" t="s">
        <v>68</v>
      </c>
      <c r="B35" s="61">
        <v>10</v>
      </c>
      <c r="C35" s="62" t="s">
        <v>69</v>
      </c>
      <c r="D35" s="63">
        <v>250000</v>
      </c>
      <c r="E35" s="63">
        <v>159000</v>
      </c>
      <c r="F35" s="64">
        <f t="shared" si="0"/>
        <v>63.6</v>
      </c>
    </row>
    <row r="36" spans="1:6" ht="26.25">
      <c r="A36" s="60" t="s">
        <v>70</v>
      </c>
      <c r="B36" s="61">
        <v>10</v>
      </c>
      <c r="C36" s="62" t="s">
        <v>71</v>
      </c>
      <c r="D36" s="63">
        <v>78605831.33</v>
      </c>
      <c r="E36" s="63">
        <v>18235152.05</v>
      </c>
      <c r="F36" s="64">
        <f t="shared" si="0"/>
        <v>23.198217920304007</v>
      </c>
    </row>
    <row r="37" spans="1:6" ht="52.5">
      <c r="A37" s="60" t="s">
        <v>72</v>
      </c>
      <c r="B37" s="61">
        <v>10</v>
      </c>
      <c r="C37" s="62" t="s">
        <v>73</v>
      </c>
      <c r="D37" s="63">
        <v>78375200</v>
      </c>
      <c r="E37" s="63">
        <v>18201215.31</v>
      </c>
      <c r="F37" s="64">
        <f t="shared" si="0"/>
        <v>23.22318196317202</v>
      </c>
    </row>
    <row r="38" spans="1:6" ht="39">
      <c r="A38" s="60" t="s">
        <v>74</v>
      </c>
      <c r="B38" s="61">
        <v>10</v>
      </c>
      <c r="C38" s="62" t="s">
        <v>75</v>
      </c>
      <c r="D38" s="63">
        <v>77200000</v>
      </c>
      <c r="E38" s="63">
        <v>17656683.49</v>
      </c>
      <c r="F38" s="64">
        <f t="shared" si="0"/>
        <v>22.871351670984456</v>
      </c>
    </row>
    <row r="39" spans="1:6" ht="66">
      <c r="A39" s="60" t="s">
        <v>76</v>
      </c>
      <c r="B39" s="61">
        <v>10</v>
      </c>
      <c r="C39" s="62" t="s">
        <v>77</v>
      </c>
      <c r="D39" s="63">
        <v>77200000</v>
      </c>
      <c r="E39" s="63">
        <v>17656683.49</v>
      </c>
      <c r="F39" s="64">
        <f t="shared" si="0"/>
        <v>22.871351670984456</v>
      </c>
    </row>
    <row r="40" spans="1:6" ht="52.5">
      <c r="A40" s="60" t="s">
        <v>78</v>
      </c>
      <c r="B40" s="61">
        <v>10</v>
      </c>
      <c r="C40" s="62" t="s">
        <v>79</v>
      </c>
      <c r="D40" s="63">
        <v>1175200</v>
      </c>
      <c r="E40" s="63">
        <v>544531.82</v>
      </c>
      <c r="F40" s="64">
        <f t="shared" si="0"/>
        <v>46.33524676650783</v>
      </c>
    </row>
    <row r="41" spans="1:6" ht="39">
      <c r="A41" s="60" t="s">
        <v>80</v>
      </c>
      <c r="B41" s="61">
        <v>10</v>
      </c>
      <c r="C41" s="62" t="s">
        <v>81</v>
      </c>
      <c r="D41" s="63">
        <v>1175200</v>
      </c>
      <c r="E41" s="63">
        <v>544531.82</v>
      </c>
      <c r="F41" s="64">
        <f t="shared" si="0"/>
        <v>46.33524676650783</v>
      </c>
    </row>
    <row r="42" spans="1:6" ht="26.25">
      <c r="A42" s="60" t="s">
        <v>82</v>
      </c>
      <c r="B42" s="61">
        <v>10</v>
      </c>
      <c r="C42" s="62" t="s">
        <v>83</v>
      </c>
      <c r="D42" s="63">
        <v>447.35</v>
      </c>
      <c r="E42" s="63">
        <v>447.35</v>
      </c>
      <c r="F42" s="64">
        <f t="shared" si="0"/>
        <v>100</v>
      </c>
    </row>
    <row r="43" spans="1:6" ht="26.25">
      <c r="A43" s="60" t="s">
        <v>84</v>
      </c>
      <c r="B43" s="61">
        <v>10</v>
      </c>
      <c r="C43" s="62" t="s">
        <v>85</v>
      </c>
      <c r="D43" s="63">
        <v>447.35</v>
      </c>
      <c r="E43" s="63">
        <v>447.35</v>
      </c>
      <c r="F43" s="64">
        <f t="shared" si="0"/>
        <v>100</v>
      </c>
    </row>
    <row r="44" spans="1:6" ht="66">
      <c r="A44" s="60" t="s">
        <v>86</v>
      </c>
      <c r="B44" s="61">
        <v>10</v>
      </c>
      <c r="C44" s="62" t="s">
        <v>87</v>
      </c>
      <c r="D44" s="63">
        <v>447.35</v>
      </c>
      <c r="E44" s="63">
        <v>447.35</v>
      </c>
      <c r="F44" s="64">
        <f t="shared" si="0"/>
        <v>100</v>
      </c>
    </row>
    <row r="45" spans="1:6" ht="26.25">
      <c r="A45" s="60" t="s">
        <v>88</v>
      </c>
      <c r="B45" s="61">
        <v>10</v>
      </c>
      <c r="C45" s="62" t="s">
        <v>89</v>
      </c>
      <c r="D45" s="63">
        <v>11000</v>
      </c>
      <c r="E45" s="63">
        <v>0</v>
      </c>
      <c r="F45" s="64">
        <f t="shared" si="0"/>
        <v>0</v>
      </c>
    </row>
    <row r="46" spans="1:6" ht="26.25">
      <c r="A46" s="60" t="s">
        <v>90</v>
      </c>
      <c r="B46" s="61">
        <v>10</v>
      </c>
      <c r="C46" s="62" t="s">
        <v>91</v>
      </c>
      <c r="D46" s="63">
        <v>11000</v>
      </c>
      <c r="E46" s="63">
        <v>0</v>
      </c>
      <c r="F46" s="64">
        <f t="shared" si="0"/>
        <v>0</v>
      </c>
    </row>
    <row r="47" spans="1:6" ht="39">
      <c r="A47" s="60" t="s">
        <v>92</v>
      </c>
      <c r="B47" s="61">
        <v>10</v>
      </c>
      <c r="C47" s="62" t="s">
        <v>93</v>
      </c>
      <c r="D47" s="63">
        <v>11000</v>
      </c>
      <c r="E47" s="63">
        <v>0</v>
      </c>
      <c r="F47" s="64">
        <f t="shared" si="0"/>
        <v>0</v>
      </c>
    </row>
    <row r="48" spans="1:6" ht="52.5">
      <c r="A48" s="60" t="s">
        <v>94</v>
      </c>
      <c r="B48" s="61">
        <v>10</v>
      </c>
      <c r="C48" s="62" t="s">
        <v>95</v>
      </c>
      <c r="D48" s="63">
        <v>219183.98</v>
      </c>
      <c r="E48" s="63">
        <v>33489.39</v>
      </c>
      <c r="F48" s="64">
        <f t="shared" si="0"/>
        <v>15.279123045397752</v>
      </c>
    </row>
    <row r="49" spans="1:6" ht="52.5">
      <c r="A49" s="60" t="s">
        <v>96</v>
      </c>
      <c r="B49" s="61">
        <v>10</v>
      </c>
      <c r="C49" s="62" t="s">
        <v>97</v>
      </c>
      <c r="D49" s="63">
        <v>219183.98</v>
      </c>
      <c r="E49" s="63">
        <v>33489.39</v>
      </c>
      <c r="F49" s="64">
        <f t="shared" si="0"/>
        <v>15.279123045397752</v>
      </c>
    </row>
    <row r="50" spans="1:6" ht="52.5">
      <c r="A50" s="60" t="s">
        <v>98</v>
      </c>
      <c r="B50" s="61">
        <v>10</v>
      </c>
      <c r="C50" s="62" t="s">
        <v>99</v>
      </c>
      <c r="D50" s="63">
        <v>169183.98</v>
      </c>
      <c r="E50" s="63">
        <v>0</v>
      </c>
      <c r="F50" s="64">
        <f t="shared" si="0"/>
        <v>0</v>
      </c>
    </row>
    <row r="51" spans="1:6" ht="52.5">
      <c r="A51" s="60" t="s">
        <v>98</v>
      </c>
      <c r="B51" s="61">
        <v>10</v>
      </c>
      <c r="C51" s="62" t="s">
        <v>100</v>
      </c>
      <c r="D51" s="63">
        <v>50000</v>
      </c>
      <c r="E51" s="63">
        <v>33489.39</v>
      </c>
      <c r="F51" s="64">
        <f t="shared" si="0"/>
        <v>66.97878</v>
      </c>
    </row>
    <row r="52" spans="1:6" ht="26.25">
      <c r="A52" s="60" t="s">
        <v>101</v>
      </c>
      <c r="B52" s="61">
        <v>10</v>
      </c>
      <c r="C52" s="62" t="s">
        <v>102</v>
      </c>
      <c r="D52" s="63">
        <v>2392360</v>
      </c>
      <c r="E52" s="63">
        <v>573799.64</v>
      </c>
      <c r="F52" s="64">
        <f t="shared" si="0"/>
        <v>23.98466953134144</v>
      </c>
    </row>
    <row r="53" spans="1:6" ht="26.25">
      <c r="A53" s="60" t="s">
        <v>103</v>
      </c>
      <c r="B53" s="61">
        <v>10</v>
      </c>
      <c r="C53" s="62" t="s">
        <v>104</v>
      </c>
      <c r="D53" s="63">
        <v>2392360</v>
      </c>
      <c r="E53" s="63">
        <v>573799.64</v>
      </c>
      <c r="F53" s="64">
        <f t="shared" si="0"/>
        <v>23.98466953134144</v>
      </c>
    </row>
    <row r="54" spans="1:6" ht="26.25">
      <c r="A54" s="60" t="s">
        <v>105</v>
      </c>
      <c r="B54" s="61">
        <v>10</v>
      </c>
      <c r="C54" s="62" t="s">
        <v>106</v>
      </c>
      <c r="D54" s="63">
        <v>1076560</v>
      </c>
      <c r="E54" s="63">
        <v>210453.81</v>
      </c>
      <c r="F54" s="64">
        <f t="shared" si="0"/>
        <v>19.548730214758116</v>
      </c>
    </row>
    <row r="55" spans="1:6" ht="26.25">
      <c r="A55" s="60" t="s">
        <v>107</v>
      </c>
      <c r="B55" s="61">
        <v>10</v>
      </c>
      <c r="C55" s="62" t="s">
        <v>108</v>
      </c>
      <c r="D55" s="63">
        <v>50</v>
      </c>
      <c r="E55" s="63">
        <v>0</v>
      </c>
      <c r="F55" s="64">
        <f t="shared" si="0"/>
        <v>0</v>
      </c>
    </row>
    <row r="56" spans="1:6" ht="26.25">
      <c r="A56" s="60" t="s">
        <v>109</v>
      </c>
      <c r="B56" s="61">
        <v>10</v>
      </c>
      <c r="C56" s="62" t="s">
        <v>110</v>
      </c>
      <c r="D56" s="63">
        <v>62850</v>
      </c>
      <c r="E56" s="63">
        <v>62419.63</v>
      </c>
      <c r="F56" s="64">
        <f t="shared" si="0"/>
        <v>99.31524264120922</v>
      </c>
    </row>
    <row r="57" spans="1:6" ht="26.25">
      <c r="A57" s="60" t="s">
        <v>111</v>
      </c>
      <c r="B57" s="61">
        <v>10</v>
      </c>
      <c r="C57" s="62" t="s">
        <v>112</v>
      </c>
      <c r="D57" s="63">
        <v>0</v>
      </c>
      <c r="E57" s="63">
        <v>15740.51</v>
      </c>
      <c r="F57" s="64">
        <v>0</v>
      </c>
    </row>
    <row r="58" spans="1:6" ht="26.25">
      <c r="A58" s="60" t="s">
        <v>111</v>
      </c>
      <c r="B58" s="61">
        <v>10</v>
      </c>
      <c r="C58" s="62" t="s">
        <v>113</v>
      </c>
      <c r="D58" s="63">
        <v>478470</v>
      </c>
      <c r="E58" s="63">
        <v>82953.47</v>
      </c>
      <c r="F58" s="64">
        <f t="shared" si="0"/>
        <v>17.337235354358686</v>
      </c>
    </row>
    <row r="59" spans="1:6" ht="26.25">
      <c r="A59" s="60" t="s">
        <v>114</v>
      </c>
      <c r="B59" s="61">
        <v>10</v>
      </c>
      <c r="C59" s="62" t="s">
        <v>115</v>
      </c>
      <c r="D59" s="63">
        <v>0</v>
      </c>
      <c r="E59" s="63">
        <v>15740.51</v>
      </c>
      <c r="F59" s="64">
        <v>0</v>
      </c>
    </row>
    <row r="60" spans="1:6" ht="26.25">
      <c r="A60" s="60" t="s">
        <v>116</v>
      </c>
      <c r="B60" s="61">
        <v>10</v>
      </c>
      <c r="C60" s="62" t="s">
        <v>117</v>
      </c>
      <c r="D60" s="63">
        <v>774430</v>
      </c>
      <c r="E60" s="63">
        <v>202232.22</v>
      </c>
      <c r="F60" s="64">
        <f t="shared" si="0"/>
        <v>26.11368619500794</v>
      </c>
    </row>
    <row r="61" spans="1:6" ht="26.25">
      <c r="A61" s="60" t="s">
        <v>118</v>
      </c>
      <c r="B61" s="61">
        <v>10</v>
      </c>
      <c r="C61" s="62" t="s">
        <v>119</v>
      </c>
      <c r="D61" s="63">
        <v>590000</v>
      </c>
      <c r="E61" s="63">
        <v>592611.83</v>
      </c>
      <c r="F61" s="64">
        <f t="shared" si="0"/>
        <v>100.44268305084745</v>
      </c>
    </row>
    <row r="62" spans="1:6" ht="26.25">
      <c r="A62" s="60" t="s">
        <v>120</v>
      </c>
      <c r="B62" s="61">
        <v>10</v>
      </c>
      <c r="C62" s="62" t="s">
        <v>121</v>
      </c>
      <c r="D62" s="63">
        <v>590000</v>
      </c>
      <c r="E62" s="63">
        <v>592611.83</v>
      </c>
      <c r="F62" s="64">
        <f t="shared" si="0"/>
        <v>100.44268305084745</v>
      </c>
    </row>
    <row r="63" spans="1:6" ht="26.25">
      <c r="A63" s="60" t="s">
        <v>122</v>
      </c>
      <c r="B63" s="61">
        <v>10</v>
      </c>
      <c r="C63" s="62" t="s">
        <v>123</v>
      </c>
      <c r="D63" s="63">
        <v>590000</v>
      </c>
      <c r="E63" s="63">
        <v>592611.83</v>
      </c>
      <c r="F63" s="64">
        <f t="shared" si="0"/>
        <v>100.44268305084745</v>
      </c>
    </row>
    <row r="64" spans="1:6" ht="39">
      <c r="A64" s="60" t="s">
        <v>124</v>
      </c>
      <c r="B64" s="61">
        <v>10</v>
      </c>
      <c r="C64" s="62" t="s">
        <v>125</v>
      </c>
      <c r="D64" s="63">
        <v>590000</v>
      </c>
      <c r="E64" s="63">
        <v>592611.83</v>
      </c>
      <c r="F64" s="64">
        <f t="shared" si="0"/>
        <v>100.44268305084745</v>
      </c>
    </row>
    <row r="65" spans="1:6" ht="26.25">
      <c r="A65" s="60" t="s">
        <v>126</v>
      </c>
      <c r="B65" s="61">
        <v>10</v>
      </c>
      <c r="C65" s="62" t="s">
        <v>127</v>
      </c>
      <c r="D65" s="63">
        <v>7386459.99</v>
      </c>
      <c r="E65" s="63">
        <v>1028123.42</v>
      </c>
      <c r="F65" s="64">
        <f t="shared" si="0"/>
        <v>13.919027807527595</v>
      </c>
    </row>
    <row r="66" spans="1:6" ht="26.25">
      <c r="A66" s="60" t="s">
        <v>128</v>
      </c>
      <c r="B66" s="61">
        <v>10</v>
      </c>
      <c r="C66" s="62" t="s">
        <v>129</v>
      </c>
      <c r="D66" s="63">
        <v>132600</v>
      </c>
      <c r="E66" s="63">
        <v>42012.03</v>
      </c>
      <c r="F66" s="64">
        <f t="shared" si="0"/>
        <v>31.683280542986424</v>
      </c>
    </row>
    <row r="67" spans="1:6" ht="52.5">
      <c r="A67" s="60" t="s">
        <v>130</v>
      </c>
      <c r="B67" s="61">
        <v>10</v>
      </c>
      <c r="C67" s="62" t="s">
        <v>131</v>
      </c>
      <c r="D67" s="63">
        <v>113900</v>
      </c>
      <c r="E67" s="63">
        <v>36060.83</v>
      </c>
      <c r="F67" s="64">
        <f t="shared" si="0"/>
        <v>31.6600790166813</v>
      </c>
    </row>
    <row r="68" spans="1:6" ht="39">
      <c r="A68" s="60" t="s">
        <v>132</v>
      </c>
      <c r="B68" s="61">
        <v>10</v>
      </c>
      <c r="C68" s="62" t="s">
        <v>133</v>
      </c>
      <c r="D68" s="63">
        <v>18700</v>
      </c>
      <c r="E68" s="63">
        <v>5951.2</v>
      </c>
      <c r="F68" s="64">
        <f t="shared" si="0"/>
        <v>31.824598930481287</v>
      </c>
    </row>
    <row r="69" spans="1:6" ht="39">
      <c r="A69" s="60" t="s">
        <v>134</v>
      </c>
      <c r="B69" s="61">
        <v>10</v>
      </c>
      <c r="C69" s="62" t="s">
        <v>135</v>
      </c>
      <c r="D69" s="63">
        <v>568100</v>
      </c>
      <c r="E69" s="63">
        <v>0</v>
      </c>
      <c r="F69" s="64">
        <f aca="true" t="shared" si="1" ref="F69:F132">SUM(E69/D69*100)</f>
        <v>0</v>
      </c>
    </row>
    <row r="70" spans="1:6" ht="39">
      <c r="A70" s="60" t="s">
        <v>136</v>
      </c>
      <c r="B70" s="61">
        <v>10</v>
      </c>
      <c r="C70" s="62" t="s">
        <v>137</v>
      </c>
      <c r="D70" s="63">
        <v>1060500</v>
      </c>
      <c r="E70" s="63">
        <v>167437.72</v>
      </c>
      <c r="F70" s="64">
        <f t="shared" si="1"/>
        <v>15.788563884959924</v>
      </c>
    </row>
    <row r="71" spans="1:6" ht="39">
      <c r="A71" s="60" t="s">
        <v>138</v>
      </c>
      <c r="B71" s="61">
        <v>10</v>
      </c>
      <c r="C71" s="62" t="s">
        <v>139</v>
      </c>
      <c r="D71" s="63">
        <v>1060500</v>
      </c>
      <c r="E71" s="63">
        <v>167437.72</v>
      </c>
      <c r="F71" s="64">
        <f t="shared" si="1"/>
        <v>15.788563884959924</v>
      </c>
    </row>
    <row r="72" spans="1:6" ht="26.25">
      <c r="A72" s="60" t="s">
        <v>140</v>
      </c>
      <c r="B72" s="61">
        <v>10</v>
      </c>
      <c r="C72" s="62" t="s">
        <v>141</v>
      </c>
      <c r="D72" s="63">
        <v>44365.25</v>
      </c>
      <c r="E72" s="63">
        <v>44365.25</v>
      </c>
      <c r="F72" s="64">
        <f t="shared" si="1"/>
        <v>100</v>
      </c>
    </row>
    <row r="73" spans="1:6" ht="39">
      <c r="A73" s="60" t="s">
        <v>142</v>
      </c>
      <c r="B73" s="61">
        <v>10</v>
      </c>
      <c r="C73" s="62" t="s">
        <v>143</v>
      </c>
      <c r="D73" s="63">
        <v>44365.25</v>
      </c>
      <c r="E73" s="63">
        <v>44365.25</v>
      </c>
      <c r="F73" s="64">
        <f t="shared" si="1"/>
        <v>100</v>
      </c>
    </row>
    <row r="74" spans="1:6" ht="52.5">
      <c r="A74" s="60" t="s">
        <v>144</v>
      </c>
      <c r="B74" s="61">
        <v>10</v>
      </c>
      <c r="C74" s="62" t="s">
        <v>145</v>
      </c>
      <c r="D74" s="63">
        <v>44365.25</v>
      </c>
      <c r="E74" s="63">
        <v>44365.25</v>
      </c>
      <c r="F74" s="64">
        <f t="shared" si="1"/>
        <v>100</v>
      </c>
    </row>
    <row r="75" spans="1:6" ht="66">
      <c r="A75" s="60" t="s">
        <v>146</v>
      </c>
      <c r="B75" s="61">
        <v>10</v>
      </c>
      <c r="C75" s="62" t="s">
        <v>147</v>
      </c>
      <c r="D75" s="63">
        <v>692464.62</v>
      </c>
      <c r="E75" s="63">
        <v>144878.63</v>
      </c>
      <c r="F75" s="64">
        <f t="shared" si="1"/>
        <v>20.922170724043635</v>
      </c>
    </row>
    <row r="76" spans="1:6" ht="26.25">
      <c r="A76" s="60" t="s">
        <v>148</v>
      </c>
      <c r="B76" s="61">
        <v>10</v>
      </c>
      <c r="C76" s="62" t="s">
        <v>149</v>
      </c>
      <c r="D76" s="63">
        <v>500</v>
      </c>
      <c r="E76" s="63">
        <v>500</v>
      </c>
      <c r="F76" s="64">
        <f t="shared" si="1"/>
        <v>100</v>
      </c>
    </row>
    <row r="77" spans="1:6" ht="26.25">
      <c r="A77" s="60" t="s">
        <v>150</v>
      </c>
      <c r="B77" s="61">
        <v>10</v>
      </c>
      <c r="C77" s="62" t="s">
        <v>151</v>
      </c>
      <c r="D77" s="63">
        <v>691964.62</v>
      </c>
      <c r="E77" s="63">
        <v>144378.63</v>
      </c>
      <c r="F77" s="64">
        <f t="shared" si="1"/>
        <v>20.865030642751652</v>
      </c>
    </row>
    <row r="78" spans="1:6" ht="39">
      <c r="A78" s="60" t="s">
        <v>152</v>
      </c>
      <c r="B78" s="61">
        <v>10</v>
      </c>
      <c r="C78" s="62" t="s">
        <v>153</v>
      </c>
      <c r="D78" s="63">
        <v>13200</v>
      </c>
      <c r="E78" s="63">
        <v>13200</v>
      </c>
      <c r="F78" s="64">
        <f t="shared" si="1"/>
        <v>100</v>
      </c>
    </row>
    <row r="79" spans="1:6" ht="26.25">
      <c r="A79" s="60" t="s">
        <v>154</v>
      </c>
      <c r="B79" s="61">
        <v>10</v>
      </c>
      <c r="C79" s="62" t="s">
        <v>155</v>
      </c>
      <c r="D79" s="63">
        <v>1014300</v>
      </c>
      <c r="E79" s="63">
        <v>53500</v>
      </c>
      <c r="F79" s="64">
        <f t="shared" si="1"/>
        <v>5.274573597554964</v>
      </c>
    </row>
    <row r="80" spans="1:6" ht="26.25">
      <c r="A80" s="60" t="s">
        <v>156</v>
      </c>
      <c r="B80" s="61">
        <v>10</v>
      </c>
      <c r="C80" s="62" t="s">
        <v>157</v>
      </c>
      <c r="D80" s="63">
        <v>1014300</v>
      </c>
      <c r="E80" s="63">
        <v>53500</v>
      </c>
      <c r="F80" s="64">
        <f t="shared" si="1"/>
        <v>5.274573597554964</v>
      </c>
    </row>
    <row r="81" spans="1:6" ht="39">
      <c r="A81" s="60" t="s">
        <v>158</v>
      </c>
      <c r="B81" s="61">
        <v>10</v>
      </c>
      <c r="C81" s="62" t="s">
        <v>159</v>
      </c>
      <c r="D81" s="63">
        <v>482600</v>
      </c>
      <c r="E81" s="63">
        <v>36460</v>
      </c>
      <c r="F81" s="64">
        <f t="shared" si="1"/>
        <v>7.554910899295483</v>
      </c>
    </row>
    <row r="82" spans="1:6" ht="52.5">
      <c r="A82" s="60" t="s">
        <v>160</v>
      </c>
      <c r="B82" s="61">
        <v>10</v>
      </c>
      <c r="C82" s="62" t="s">
        <v>161</v>
      </c>
      <c r="D82" s="63">
        <v>243400</v>
      </c>
      <c r="E82" s="63">
        <v>36460</v>
      </c>
      <c r="F82" s="64">
        <f t="shared" si="1"/>
        <v>14.979457682826622</v>
      </c>
    </row>
    <row r="83" spans="1:6" ht="52.5">
      <c r="A83" s="60" t="s">
        <v>160</v>
      </c>
      <c r="B83" s="61">
        <v>10</v>
      </c>
      <c r="C83" s="62" t="s">
        <v>162</v>
      </c>
      <c r="D83" s="63">
        <v>239200</v>
      </c>
      <c r="E83" s="63">
        <v>0</v>
      </c>
      <c r="F83" s="64">
        <f t="shared" si="1"/>
        <v>0</v>
      </c>
    </row>
    <row r="84" spans="1:6" ht="26.25">
      <c r="A84" s="60" t="s">
        <v>163</v>
      </c>
      <c r="B84" s="61">
        <v>10</v>
      </c>
      <c r="C84" s="62" t="s">
        <v>164</v>
      </c>
      <c r="D84" s="63">
        <v>21700</v>
      </c>
      <c r="E84" s="63">
        <v>0</v>
      </c>
      <c r="F84" s="64">
        <f t="shared" si="1"/>
        <v>0</v>
      </c>
    </row>
    <row r="85" spans="1:6" ht="39">
      <c r="A85" s="60" t="s">
        <v>165</v>
      </c>
      <c r="B85" s="61">
        <v>10</v>
      </c>
      <c r="C85" s="62" t="s">
        <v>166</v>
      </c>
      <c r="D85" s="63">
        <v>19600</v>
      </c>
      <c r="E85" s="63">
        <v>0</v>
      </c>
      <c r="F85" s="64">
        <f t="shared" si="1"/>
        <v>0</v>
      </c>
    </row>
    <row r="86" spans="1:6" ht="39">
      <c r="A86" s="60" t="s">
        <v>165</v>
      </c>
      <c r="B86" s="61">
        <v>10</v>
      </c>
      <c r="C86" s="62" t="s">
        <v>167</v>
      </c>
      <c r="D86" s="63">
        <v>338400</v>
      </c>
      <c r="E86" s="63">
        <v>55829.85</v>
      </c>
      <c r="F86" s="64">
        <f t="shared" si="1"/>
        <v>16.498182624113475</v>
      </c>
    </row>
    <row r="87" spans="1:6" ht="39">
      <c r="A87" s="60" t="s">
        <v>165</v>
      </c>
      <c r="B87" s="61">
        <v>10</v>
      </c>
      <c r="C87" s="62" t="s">
        <v>168</v>
      </c>
      <c r="D87" s="63">
        <v>15300</v>
      </c>
      <c r="E87" s="63">
        <v>0</v>
      </c>
      <c r="F87" s="64">
        <f t="shared" si="1"/>
        <v>0</v>
      </c>
    </row>
    <row r="88" spans="1:6" ht="39">
      <c r="A88" s="60" t="s">
        <v>165</v>
      </c>
      <c r="B88" s="61">
        <v>10</v>
      </c>
      <c r="C88" s="62" t="s">
        <v>169</v>
      </c>
      <c r="D88" s="63">
        <v>16300</v>
      </c>
      <c r="E88" s="63">
        <v>7586.12</v>
      </c>
      <c r="F88" s="64">
        <f t="shared" si="1"/>
        <v>46.540613496932515</v>
      </c>
    </row>
    <row r="89" spans="1:6" ht="26.25">
      <c r="A89" s="60" t="s">
        <v>170</v>
      </c>
      <c r="B89" s="61">
        <v>10</v>
      </c>
      <c r="C89" s="62" t="s">
        <v>171</v>
      </c>
      <c r="D89" s="63">
        <v>2967030.12</v>
      </c>
      <c r="E89" s="63">
        <v>462853.82</v>
      </c>
      <c r="F89" s="64">
        <f t="shared" si="1"/>
        <v>15.599902976380974</v>
      </c>
    </row>
    <row r="90" spans="1:6" ht="26.25">
      <c r="A90" s="60" t="s">
        <v>172</v>
      </c>
      <c r="B90" s="61">
        <v>10</v>
      </c>
      <c r="C90" s="62" t="s">
        <v>173</v>
      </c>
      <c r="D90" s="63">
        <v>57300</v>
      </c>
      <c r="E90" s="63">
        <v>0</v>
      </c>
      <c r="F90" s="64">
        <f t="shared" si="1"/>
        <v>0</v>
      </c>
    </row>
    <row r="91" spans="1:6" ht="26.25">
      <c r="A91" s="60" t="s">
        <v>172</v>
      </c>
      <c r="B91" s="61">
        <v>10</v>
      </c>
      <c r="C91" s="62" t="s">
        <v>174</v>
      </c>
      <c r="D91" s="63">
        <v>156816.87</v>
      </c>
      <c r="E91" s="63">
        <v>156816.87</v>
      </c>
      <c r="F91" s="64">
        <f t="shared" si="1"/>
        <v>100</v>
      </c>
    </row>
    <row r="92" spans="1:6" ht="26.25">
      <c r="A92" s="60" t="s">
        <v>172</v>
      </c>
      <c r="B92" s="61">
        <v>10</v>
      </c>
      <c r="C92" s="62" t="s">
        <v>175</v>
      </c>
      <c r="D92" s="63">
        <v>4300</v>
      </c>
      <c r="E92" s="63">
        <v>0</v>
      </c>
      <c r="F92" s="64">
        <f t="shared" si="1"/>
        <v>0</v>
      </c>
    </row>
    <row r="93" spans="1:6" ht="26.25">
      <c r="A93" s="60" t="s">
        <v>172</v>
      </c>
      <c r="B93" s="61">
        <v>10</v>
      </c>
      <c r="C93" s="62" t="s">
        <v>176</v>
      </c>
      <c r="D93" s="63">
        <v>53700</v>
      </c>
      <c r="E93" s="63">
        <v>1500</v>
      </c>
      <c r="F93" s="64">
        <f t="shared" si="1"/>
        <v>2.793296089385475</v>
      </c>
    </row>
    <row r="94" spans="1:6" ht="26.25">
      <c r="A94" s="60" t="s">
        <v>172</v>
      </c>
      <c r="B94" s="61">
        <v>10</v>
      </c>
      <c r="C94" s="62" t="s">
        <v>177</v>
      </c>
      <c r="D94" s="63">
        <v>1335000</v>
      </c>
      <c r="E94" s="63">
        <v>217056.16</v>
      </c>
      <c r="F94" s="64">
        <f t="shared" si="1"/>
        <v>16.25888838951311</v>
      </c>
    </row>
    <row r="95" spans="1:6" ht="26.25">
      <c r="A95" s="60" t="s">
        <v>172</v>
      </c>
      <c r="B95" s="61">
        <v>10</v>
      </c>
      <c r="C95" s="62" t="s">
        <v>178</v>
      </c>
      <c r="D95" s="63">
        <v>744710.12</v>
      </c>
      <c r="E95" s="63">
        <v>18249.37</v>
      </c>
      <c r="F95" s="64">
        <f t="shared" si="1"/>
        <v>2.450533369950713</v>
      </c>
    </row>
    <row r="96" spans="1:6" ht="26.25">
      <c r="A96" s="60" t="s">
        <v>172</v>
      </c>
      <c r="B96" s="61">
        <v>10</v>
      </c>
      <c r="C96" s="62" t="s">
        <v>179</v>
      </c>
      <c r="D96" s="63">
        <v>242100</v>
      </c>
      <c r="E96" s="63">
        <v>61231.42</v>
      </c>
      <c r="F96" s="64">
        <f t="shared" si="1"/>
        <v>25.29178851714168</v>
      </c>
    </row>
    <row r="97" spans="1:6" ht="26.25">
      <c r="A97" s="60" t="s">
        <v>172</v>
      </c>
      <c r="B97" s="61">
        <v>10</v>
      </c>
      <c r="C97" s="62" t="s">
        <v>180</v>
      </c>
      <c r="D97" s="63">
        <v>3700</v>
      </c>
      <c r="E97" s="63">
        <v>6000</v>
      </c>
      <c r="F97" s="64">
        <f t="shared" si="1"/>
        <v>162.16216216216216</v>
      </c>
    </row>
    <row r="98" spans="1:6" ht="26.25">
      <c r="A98" s="60" t="s">
        <v>172</v>
      </c>
      <c r="B98" s="61">
        <v>10</v>
      </c>
      <c r="C98" s="62" t="s">
        <v>181</v>
      </c>
      <c r="D98" s="63">
        <v>139600</v>
      </c>
      <c r="E98" s="63">
        <v>0</v>
      </c>
      <c r="F98" s="64">
        <f t="shared" si="1"/>
        <v>0</v>
      </c>
    </row>
    <row r="99" spans="1:6" ht="26.25">
      <c r="A99" s="60" t="s">
        <v>172</v>
      </c>
      <c r="B99" s="61">
        <v>10</v>
      </c>
      <c r="C99" s="62" t="s">
        <v>182</v>
      </c>
      <c r="D99" s="63">
        <v>104000</v>
      </c>
      <c r="E99" s="63">
        <v>0</v>
      </c>
      <c r="F99" s="64">
        <f t="shared" si="1"/>
        <v>0</v>
      </c>
    </row>
    <row r="100" spans="1:6" ht="26.25">
      <c r="A100" s="60" t="s">
        <v>172</v>
      </c>
      <c r="B100" s="61">
        <v>10</v>
      </c>
      <c r="C100" s="62" t="s">
        <v>183</v>
      </c>
      <c r="D100" s="63">
        <v>0</v>
      </c>
      <c r="E100" s="63">
        <v>2000</v>
      </c>
      <c r="F100" s="64">
        <v>0</v>
      </c>
    </row>
    <row r="101" spans="1:6" ht="26.25">
      <c r="A101" s="60" t="s">
        <v>172</v>
      </c>
      <c r="B101" s="61">
        <v>10</v>
      </c>
      <c r="C101" s="62" t="s">
        <v>184</v>
      </c>
      <c r="D101" s="63">
        <v>125803.13</v>
      </c>
      <c r="E101" s="63">
        <v>0</v>
      </c>
      <c r="F101" s="64">
        <f t="shared" si="1"/>
        <v>0</v>
      </c>
    </row>
    <row r="102" spans="1:6" ht="26.25">
      <c r="A102" s="60" t="s">
        <v>185</v>
      </c>
      <c r="B102" s="61">
        <v>10</v>
      </c>
      <c r="C102" s="62" t="s">
        <v>186</v>
      </c>
      <c r="D102" s="63">
        <v>13128.66</v>
      </c>
      <c r="E102" s="63">
        <v>5823.66</v>
      </c>
      <c r="F102" s="64">
        <f t="shared" si="1"/>
        <v>44.3583732079283</v>
      </c>
    </row>
    <row r="103" spans="1:6" ht="26.25">
      <c r="A103" s="60" t="s">
        <v>187</v>
      </c>
      <c r="B103" s="61">
        <v>10</v>
      </c>
      <c r="C103" s="62" t="s">
        <v>188</v>
      </c>
      <c r="D103" s="63">
        <v>0</v>
      </c>
      <c r="E103" s="63">
        <v>-7305</v>
      </c>
      <c r="F103" s="64">
        <v>0</v>
      </c>
    </row>
    <row r="104" spans="1:6" ht="26.25">
      <c r="A104" s="60" t="s">
        <v>189</v>
      </c>
      <c r="B104" s="61">
        <v>10</v>
      </c>
      <c r="C104" s="62" t="s">
        <v>190</v>
      </c>
      <c r="D104" s="63">
        <v>0</v>
      </c>
      <c r="E104" s="63">
        <v>-7305</v>
      </c>
      <c r="F104" s="64">
        <v>0</v>
      </c>
    </row>
    <row r="105" spans="1:6" ht="26.25">
      <c r="A105" s="60" t="s">
        <v>191</v>
      </c>
      <c r="B105" s="61">
        <v>10</v>
      </c>
      <c r="C105" s="62" t="s">
        <v>192</v>
      </c>
      <c r="D105" s="63">
        <v>13128.66</v>
      </c>
      <c r="E105" s="63">
        <v>13128.66</v>
      </c>
      <c r="F105" s="64">
        <f t="shared" si="1"/>
        <v>100</v>
      </c>
    </row>
    <row r="106" spans="1:6" ht="26.25">
      <c r="A106" s="60" t="s">
        <v>193</v>
      </c>
      <c r="B106" s="61">
        <v>10</v>
      </c>
      <c r="C106" s="62" t="s">
        <v>194</v>
      </c>
      <c r="D106" s="63">
        <v>-5158.04</v>
      </c>
      <c r="E106" s="63">
        <v>-5158.04</v>
      </c>
      <c r="F106" s="64">
        <f t="shared" si="1"/>
        <v>100</v>
      </c>
    </row>
    <row r="107" spans="1:6" ht="26.25">
      <c r="A107" s="60" t="s">
        <v>193</v>
      </c>
      <c r="B107" s="61">
        <v>10</v>
      </c>
      <c r="C107" s="62" t="s">
        <v>195</v>
      </c>
      <c r="D107" s="63">
        <v>13276.98</v>
      </c>
      <c r="E107" s="63">
        <v>13276.98</v>
      </c>
      <c r="F107" s="64">
        <f t="shared" si="1"/>
        <v>100</v>
      </c>
    </row>
    <row r="108" spans="1:6" ht="26.25">
      <c r="A108" s="60" t="s">
        <v>193</v>
      </c>
      <c r="B108" s="61">
        <v>10</v>
      </c>
      <c r="C108" s="62" t="s">
        <v>196</v>
      </c>
      <c r="D108" s="63">
        <v>5009.72</v>
      </c>
      <c r="E108" s="63">
        <v>5009.72</v>
      </c>
      <c r="F108" s="64">
        <f t="shared" si="1"/>
        <v>100</v>
      </c>
    </row>
    <row r="109" spans="1:6" ht="26.25">
      <c r="A109" s="60" t="s">
        <v>197</v>
      </c>
      <c r="B109" s="61">
        <v>10</v>
      </c>
      <c r="C109" s="62" t="s">
        <v>198</v>
      </c>
      <c r="D109" s="63">
        <v>171055497.92</v>
      </c>
      <c r="E109" s="63">
        <v>34482286.15</v>
      </c>
      <c r="F109" s="64">
        <f t="shared" si="1"/>
        <v>20.158537181965837</v>
      </c>
    </row>
    <row r="110" spans="1:6" ht="26.25">
      <c r="A110" s="60" t="s">
        <v>199</v>
      </c>
      <c r="B110" s="61">
        <v>10</v>
      </c>
      <c r="C110" s="62" t="s">
        <v>200</v>
      </c>
      <c r="D110" s="63">
        <v>171060361.56</v>
      </c>
      <c r="E110" s="63">
        <v>34487149.79</v>
      </c>
      <c r="F110" s="64">
        <f t="shared" si="1"/>
        <v>20.160807258614096</v>
      </c>
    </row>
    <row r="111" spans="1:6" ht="26.25">
      <c r="A111" s="60" t="s">
        <v>201</v>
      </c>
      <c r="B111" s="61">
        <v>10</v>
      </c>
      <c r="C111" s="62" t="s">
        <v>202</v>
      </c>
      <c r="D111" s="63">
        <v>85322000</v>
      </c>
      <c r="E111" s="63">
        <v>23896475</v>
      </c>
      <c r="F111" s="64">
        <f t="shared" si="1"/>
        <v>28.007401373619935</v>
      </c>
    </row>
    <row r="112" spans="1:6" ht="26.25">
      <c r="A112" s="60" t="s">
        <v>203</v>
      </c>
      <c r="B112" s="61">
        <v>10</v>
      </c>
      <c r="C112" s="62" t="s">
        <v>204</v>
      </c>
      <c r="D112" s="63">
        <v>85322000</v>
      </c>
      <c r="E112" s="63">
        <v>23890000</v>
      </c>
      <c r="F112" s="64">
        <f t="shared" si="1"/>
        <v>27.99981247509435</v>
      </c>
    </row>
    <row r="113" spans="1:6" ht="26.25">
      <c r="A113" s="60" t="s">
        <v>205</v>
      </c>
      <c r="B113" s="61">
        <v>10</v>
      </c>
      <c r="C113" s="62" t="s">
        <v>206</v>
      </c>
      <c r="D113" s="63">
        <v>85322000</v>
      </c>
      <c r="E113" s="63">
        <v>23890000</v>
      </c>
      <c r="F113" s="64">
        <f t="shared" si="1"/>
        <v>27.99981247509435</v>
      </c>
    </row>
    <row r="114" spans="1:6" ht="26.25">
      <c r="A114" s="60" t="s">
        <v>207</v>
      </c>
      <c r="B114" s="61">
        <v>10</v>
      </c>
      <c r="C114" s="62" t="s">
        <v>208</v>
      </c>
      <c r="D114" s="63">
        <v>0</v>
      </c>
      <c r="E114" s="63">
        <v>6475</v>
      </c>
      <c r="F114" s="64">
        <v>0</v>
      </c>
    </row>
    <row r="115" spans="1:6" ht="26.25">
      <c r="A115" s="60" t="s">
        <v>209</v>
      </c>
      <c r="B115" s="61">
        <v>10</v>
      </c>
      <c r="C115" s="62" t="s">
        <v>210</v>
      </c>
      <c r="D115" s="63">
        <v>0</v>
      </c>
      <c r="E115" s="63">
        <v>6475</v>
      </c>
      <c r="F115" s="64">
        <v>0</v>
      </c>
    </row>
    <row r="116" spans="1:6" ht="26.25">
      <c r="A116" s="60" t="s">
        <v>211</v>
      </c>
      <c r="B116" s="61">
        <v>10</v>
      </c>
      <c r="C116" s="62" t="s">
        <v>212</v>
      </c>
      <c r="D116" s="63">
        <v>43887689.92</v>
      </c>
      <c r="E116" s="63">
        <v>3805900</v>
      </c>
      <c r="F116" s="64">
        <f t="shared" si="1"/>
        <v>8.671907787667854</v>
      </c>
    </row>
    <row r="117" spans="1:6" ht="26.25">
      <c r="A117" s="60" t="s">
        <v>213</v>
      </c>
      <c r="B117" s="61">
        <v>10</v>
      </c>
      <c r="C117" s="62" t="s">
        <v>214</v>
      </c>
      <c r="D117" s="63">
        <v>10338919.92</v>
      </c>
      <c r="E117" s="63">
        <v>0</v>
      </c>
      <c r="F117" s="64">
        <f t="shared" si="1"/>
        <v>0</v>
      </c>
    </row>
    <row r="118" spans="1:6" ht="26.25">
      <c r="A118" s="60" t="s">
        <v>215</v>
      </c>
      <c r="B118" s="61">
        <v>10</v>
      </c>
      <c r="C118" s="62" t="s">
        <v>216</v>
      </c>
      <c r="D118" s="63">
        <v>10338919.92</v>
      </c>
      <c r="E118" s="63">
        <v>0</v>
      </c>
      <c r="F118" s="64">
        <f t="shared" si="1"/>
        <v>0</v>
      </c>
    </row>
    <row r="119" spans="1:6" ht="26.25">
      <c r="A119" s="60" t="s">
        <v>217</v>
      </c>
      <c r="B119" s="61">
        <v>10</v>
      </c>
      <c r="C119" s="62" t="s">
        <v>218</v>
      </c>
      <c r="D119" s="63">
        <v>7120520</v>
      </c>
      <c r="E119" s="63">
        <v>0</v>
      </c>
      <c r="F119" s="64">
        <f t="shared" si="1"/>
        <v>0</v>
      </c>
    </row>
    <row r="120" spans="1:6" ht="39">
      <c r="A120" s="60" t="s">
        <v>219</v>
      </c>
      <c r="B120" s="61">
        <v>10</v>
      </c>
      <c r="C120" s="62" t="s">
        <v>220</v>
      </c>
      <c r="D120" s="63">
        <v>7120520</v>
      </c>
      <c r="E120" s="63">
        <v>0</v>
      </c>
      <c r="F120" s="64">
        <f t="shared" si="1"/>
        <v>0</v>
      </c>
    </row>
    <row r="121" spans="1:6" ht="26.25">
      <c r="A121" s="60" t="s">
        <v>221</v>
      </c>
      <c r="B121" s="61">
        <v>10</v>
      </c>
      <c r="C121" s="62" t="s">
        <v>222</v>
      </c>
      <c r="D121" s="63">
        <v>26428250</v>
      </c>
      <c r="E121" s="63">
        <v>3805900</v>
      </c>
      <c r="F121" s="64">
        <f t="shared" si="1"/>
        <v>14.400877848514373</v>
      </c>
    </row>
    <row r="122" spans="1:6" ht="26.25">
      <c r="A122" s="60" t="s">
        <v>223</v>
      </c>
      <c r="B122" s="61">
        <v>10</v>
      </c>
      <c r="C122" s="62" t="s">
        <v>224</v>
      </c>
      <c r="D122" s="63">
        <v>2883250</v>
      </c>
      <c r="E122" s="63">
        <v>0</v>
      </c>
      <c r="F122" s="64">
        <f t="shared" si="1"/>
        <v>0</v>
      </c>
    </row>
    <row r="123" spans="1:6" ht="26.25">
      <c r="A123" s="60" t="s">
        <v>223</v>
      </c>
      <c r="B123" s="61">
        <v>10</v>
      </c>
      <c r="C123" s="62" t="s">
        <v>225</v>
      </c>
      <c r="D123" s="63">
        <v>23545000</v>
      </c>
      <c r="E123" s="63">
        <v>3805900</v>
      </c>
      <c r="F123" s="64">
        <f t="shared" si="1"/>
        <v>16.164366107453812</v>
      </c>
    </row>
    <row r="124" spans="1:6" ht="26.25">
      <c r="A124" s="60" t="s">
        <v>226</v>
      </c>
      <c r="B124" s="61">
        <v>10</v>
      </c>
      <c r="C124" s="62" t="s">
        <v>227</v>
      </c>
      <c r="D124" s="63">
        <v>35045787.11</v>
      </c>
      <c r="E124" s="63">
        <v>5357663.79</v>
      </c>
      <c r="F124" s="64">
        <f t="shared" si="1"/>
        <v>15.287611527124865</v>
      </c>
    </row>
    <row r="125" spans="1:6" ht="26.25">
      <c r="A125" s="60" t="s">
        <v>228</v>
      </c>
      <c r="B125" s="61">
        <v>10</v>
      </c>
      <c r="C125" s="62" t="s">
        <v>229</v>
      </c>
      <c r="D125" s="63">
        <v>10098473</v>
      </c>
      <c r="E125" s="63">
        <v>2598451</v>
      </c>
      <c r="F125" s="64">
        <f t="shared" si="1"/>
        <v>25.73112786457913</v>
      </c>
    </row>
    <row r="126" spans="1:6" ht="26.25">
      <c r="A126" s="60" t="s">
        <v>230</v>
      </c>
      <c r="B126" s="61">
        <v>10</v>
      </c>
      <c r="C126" s="62" t="s">
        <v>231</v>
      </c>
      <c r="D126" s="63">
        <v>9974925</v>
      </c>
      <c r="E126" s="63">
        <v>2474903</v>
      </c>
      <c r="F126" s="64">
        <f t="shared" si="1"/>
        <v>24.811244194818507</v>
      </c>
    </row>
    <row r="127" spans="1:6" ht="26.25">
      <c r="A127" s="60" t="s">
        <v>230</v>
      </c>
      <c r="B127" s="61">
        <v>10</v>
      </c>
      <c r="C127" s="62" t="s">
        <v>232</v>
      </c>
      <c r="D127" s="63">
        <v>123548</v>
      </c>
      <c r="E127" s="63">
        <v>123548</v>
      </c>
      <c r="F127" s="64">
        <f t="shared" si="1"/>
        <v>100</v>
      </c>
    </row>
    <row r="128" spans="1:6" ht="26.25">
      <c r="A128" s="60" t="s">
        <v>233</v>
      </c>
      <c r="B128" s="61">
        <v>10</v>
      </c>
      <c r="C128" s="62" t="s">
        <v>234</v>
      </c>
      <c r="D128" s="63">
        <v>6874000</v>
      </c>
      <c r="E128" s="63">
        <v>1462189.79</v>
      </c>
      <c r="F128" s="64">
        <f t="shared" si="1"/>
        <v>21.271309135874308</v>
      </c>
    </row>
    <row r="129" spans="1:6" ht="26.25">
      <c r="A129" s="60" t="s">
        <v>235</v>
      </c>
      <c r="B129" s="61">
        <v>10</v>
      </c>
      <c r="C129" s="62" t="s">
        <v>236</v>
      </c>
      <c r="D129" s="63">
        <v>6874000</v>
      </c>
      <c r="E129" s="63">
        <v>1462189.79</v>
      </c>
      <c r="F129" s="64">
        <f t="shared" si="1"/>
        <v>21.271309135874308</v>
      </c>
    </row>
    <row r="130" spans="1:6" ht="39">
      <c r="A130" s="60" t="s">
        <v>237</v>
      </c>
      <c r="B130" s="61">
        <v>10</v>
      </c>
      <c r="C130" s="62" t="s">
        <v>238</v>
      </c>
      <c r="D130" s="63">
        <v>33090</v>
      </c>
      <c r="E130" s="63">
        <v>0</v>
      </c>
      <c r="F130" s="64">
        <f t="shared" si="1"/>
        <v>0</v>
      </c>
    </row>
    <row r="131" spans="1:6" ht="39">
      <c r="A131" s="60" t="s">
        <v>239</v>
      </c>
      <c r="B131" s="61">
        <v>10</v>
      </c>
      <c r="C131" s="62" t="s">
        <v>240</v>
      </c>
      <c r="D131" s="63">
        <v>33090</v>
      </c>
      <c r="E131" s="63">
        <v>0</v>
      </c>
      <c r="F131" s="64">
        <f t="shared" si="1"/>
        <v>0</v>
      </c>
    </row>
    <row r="132" spans="1:6" ht="39">
      <c r="A132" s="60" t="s">
        <v>241</v>
      </c>
      <c r="B132" s="61">
        <v>10</v>
      </c>
      <c r="C132" s="62" t="s">
        <v>242</v>
      </c>
      <c r="D132" s="63">
        <v>214034.11</v>
      </c>
      <c r="E132" s="63">
        <v>0</v>
      </c>
      <c r="F132" s="64">
        <f t="shared" si="1"/>
        <v>0</v>
      </c>
    </row>
    <row r="133" spans="1:6" ht="39">
      <c r="A133" s="60" t="s">
        <v>243</v>
      </c>
      <c r="B133" s="61">
        <v>10</v>
      </c>
      <c r="C133" s="62" t="s">
        <v>244</v>
      </c>
      <c r="D133" s="63">
        <v>214034.11</v>
      </c>
      <c r="E133" s="63">
        <v>0</v>
      </c>
      <c r="F133" s="64">
        <f aca="true" t="shared" si="2" ref="F133:F155">SUM(E133/D133*100)</f>
        <v>0</v>
      </c>
    </row>
    <row r="134" spans="1:6" ht="39">
      <c r="A134" s="60" t="s">
        <v>245</v>
      </c>
      <c r="B134" s="61">
        <v>10</v>
      </c>
      <c r="C134" s="62" t="s">
        <v>246</v>
      </c>
      <c r="D134" s="63">
        <v>660132</v>
      </c>
      <c r="E134" s="63">
        <v>0</v>
      </c>
      <c r="F134" s="64">
        <f t="shared" si="2"/>
        <v>0</v>
      </c>
    </row>
    <row r="135" spans="1:6" ht="52.5">
      <c r="A135" s="60" t="s">
        <v>247</v>
      </c>
      <c r="B135" s="61">
        <v>10</v>
      </c>
      <c r="C135" s="62" t="s">
        <v>248</v>
      </c>
      <c r="D135" s="63">
        <v>660132</v>
      </c>
      <c r="E135" s="63">
        <v>0</v>
      </c>
      <c r="F135" s="64">
        <f t="shared" si="2"/>
        <v>0</v>
      </c>
    </row>
    <row r="136" spans="1:6" ht="39">
      <c r="A136" s="60" t="s">
        <v>249</v>
      </c>
      <c r="B136" s="61">
        <v>10</v>
      </c>
      <c r="C136" s="62" t="s">
        <v>250</v>
      </c>
      <c r="D136" s="63">
        <v>660132</v>
      </c>
      <c r="E136" s="63">
        <v>0</v>
      </c>
      <c r="F136" s="64">
        <f t="shared" si="2"/>
        <v>0</v>
      </c>
    </row>
    <row r="137" spans="1:6" ht="52.5">
      <c r="A137" s="60" t="s">
        <v>251</v>
      </c>
      <c r="B137" s="61">
        <v>10</v>
      </c>
      <c r="C137" s="62" t="s">
        <v>252</v>
      </c>
      <c r="D137" s="63">
        <v>660132</v>
      </c>
      <c r="E137" s="63">
        <v>0</v>
      </c>
      <c r="F137" s="64">
        <f t="shared" si="2"/>
        <v>0</v>
      </c>
    </row>
    <row r="138" spans="1:6" ht="26.25">
      <c r="A138" s="60" t="s">
        <v>253</v>
      </c>
      <c r="B138" s="61">
        <v>10</v>
      </c>
      <c r="C138" s="62" t="s">
        <v>254</v>
      </c>
      <c r="D138" s="63">
        <v>16505926</v>
      </c>
      <c r="E138" s="63">
        <v>1297023</v>
      </c>
      <c r="F138" s="64">
        <f t="shared" si="2"/>
        <v>7.85792326949727</v>
      </c>
    </row>
    <row r="139" spans="1:6" ht="26.25">
      <c r="A139" s="60" t="s">
        <v>255</v>
      </c>
      <c r="B139" s="61">
        <v>10</v>
      </c>
      <c r="C139" s="62" t="s">
        <v>256</v>
      </c>
      <c r="D139" s="63">
        <v>15283926</v>
      </c>
      <c r="E139" s="63">
        <v>0</v>
      </c>
      <c r="F139" s="64">
        <f t="shared" si="2"/>
        <v>0</v>
      </c>
    </row>
    <row r="140" spans="1:6" ht="26.25">
      <c r="A140" s="60" t="s">
        <v>255</v>
      </c>
      <c r="B140" s="61">
        <v>10</v>
      </c>
      <c r="C140" s="62" t="s">
        <v>257</v>
      </c>
      <c r="D140" s="63">
        <v>0</v>
      </c>
      <c r="E140" s="63">
        <v>991023</v>
      </c>
      <c r="F140" s="64">
        <v>0</v>
      </c>
    </row>
    <row r="141" spans="1:6" ht="26.25">
      <c r="A141" s="60" t="s">
        <v>255</v>
      </c>
      <c r="B141" s="61">
        <v>10</v>
      </c>
      <c r="C141" s="62" t="s">
        <v>258</v>
      </c>
      <c r="D141" s="63">
        <v>1222000</v>
      </c>
      <c r="E141" s="63">
        <v>306000</v>
      </c>
      <c r="F141" s="64">
        <f t="shared" si="2"/>
        <v>25.040916530278235</v>
      </c>
    </row>
    <row r="142" spans="1:6" ht="26.25">
      <c r="A142" s="60" t="s">
        <v>259</v>
      </c>
      <c r="B142" s="61">
        <v>10</v>
      </c>
      <c r="C142" s="62" t="s">
        <v>260</v>
      </c>
      <c r="D142" s="63">
        <v>6804884.53</v>
      </c>
      <c r="E142" s="63">
        <v>1427111</v>
      </c>
      <c r="F142" s="64">
        <f t="shared" si="2"/>
        <v>20.971862104469828</v>
      </c>
    </row>
    <row r="143" spans="1:6" ht="39">
      <c r="A143" s="60" t="s">
        <v>261</v>
      </c>
      <c r="B143" s="61">
        <v>10</v>
      </c>
      <c r="C143" s="62" t="s">
        <v>262</v>
      </c>
      <c r="D143" s="63">
        <v>6804884.53</v>
      </c>
      <c r="E143" s="63">
        <v>1427111</v>
      </c>
      <c r="F143" s="64">
        <f t="shared" si="2"/>
        <v>20.971862104469828</v>
      </c>
    </row>
    <row r="144" spans="1:6" ht="39">
      <c r="A144" s="60" t="s">
        <v>263</v>
      </c>
      <c r="B144" s="61">
        <v>10</v>
      </c>
      <c r="C144" s="62" t="s">
        <v>264</v>
      </c>
      <c r="D144" s="63">
        <v>4805200.93</v>
      </c>
      <c r="E144" s="63">
        <v>885500</v>
      </c>
      <c r="F144" s="64">
        <f t="shared" si="2"/>
        <v>18.42794948431012</v>
      </c>
    </row>
    <row r="145" spans="1:6" ht="39">
      <c r="A145" s="60" t="s">
        <v>263</v>
      </c>
      <c r="B145" s="61">
        <v>10</v>
      </c>
      <c r="C145" s="62" t="s">
        <v>265</v>
      </c>
      <c r="D145" s="63">
        <v>1271600</v>
      </c>
      <c r="E145" s="63">
        <v>317889</v>
      </c>
      <c r="F145" s="64">
        <f t="shared" si="2"/>
        <v>24.999134948096884</v>
      </c>
    </row>
    <row r="146" spans="1:6" ht="39">
      <c r="A146" s="60" t="s">
        <v>263</v>
      </c>
      <c r="B146" s="61">
        <v>10</v>
      </c>
      <c r="C146" s="62" t="s">
        <v>266</v>
      </c>
      <c r="D146" s="63">
        <v>728083.6</v>
      </c>
      <c r="E146" s="63">
        <v>223722</v>
      </c>
      <c r="F146" s="64">
        <f t="shared" si="2"/>
        <v>30.72751535675299</v>
      </c>
    </row>
    <row r="147" spans="1:6" ht="66">
      <c r="A147" s="60" t="s">
        <v>267</v>
      </c>
      <c r="B147" s="61">
        <v>10</v>
      </c>
      <c r="C147" s="62" t="s">
        <v>268</v>
      </c>
      <c r="D147" s="63">
        <v>987615</v>
      </c>
      <c r="E147" s="63">
        <v>1060734.2</v>
      </c>
      <c r="F147" s="64">
        <f t="shared" si="2"/>
        <v>107.40361375637266</v>
      </c>
    </row>
    <row r="148" spans="1:6" ht="26.25">
      <c r="A148" s="60" t="s">
        <v>269</v>
      </c>
      <c r="B148" s="61">
        <v>10</v>
      </c>
      <c r="C148" s="62" t="s">
        <v>270</v>
      </c>
      <c r="D148" s="63">
        <v>987615</v>
      </c>
      <c r="E148" s="63">
        <v>1060734.2</v>
      </c>
      <c r="F148" s="64">
        <f t="shared" si="2"/>
        <v>107.40361375637266</v>
      </c>
    </row>
    <row r="149" spans="1:6" ht="26.25">
      <c r="A149" s="60" t="s">
        <v>271</v>
      </c>
      <c r="B149" s="61">
        <v>10</v>
      </c>
      <c r="C149" s="62" t="s">
        <v>272</v>
      </c>
      <c r="D149" s="63">
        <v>987615</v>
      </c>
      <c r="E149" s="63">
        <v>1060734.2</v>
      </c>
      <c r="F149" s="64">
        <f t="shared" si="2"/>
        <v>107.40361375637266</v>
      </c>
    </row>
    <row r="150" spans="1:6" ht="26.25">
      <c r="A150" s="60" t="s">
        <v>273</v>
      </c>
      <c r="B150" s="61">
        <v>10</v>
      </c>
      <c r="C150" s="62" t="s">
        <v>274</v>
      </c>
      <c r="D150" s="63">
        <v>987615</v>
      </c>
      <c r="E150" s="63">
        <v>987615</v>
      </c>
      <c r="F150" s="64">
        <f t="shared" si="2"/>
        <v>100</v>
      </c>
    </row>
    <row r="151" spans="1:6" ht="26.25">
      <c r="A151" s="60" t="s">
        <v>273</v>
      </c>
      <c r="B151" s="61">
        <v>10</v>
      </c>
      <c r="C151" s="62" t="s">
        <v>275</v>
      </c>
      <c r="D151" s="63">
        <v>0</v>
      </c>
      <c r="E151" s="63">
        <v>73119.2</v>
      </c>
      <c r="F151" s="64">
        <v>0</v>
      </c>
    </row>
    <row r="152" spans="1:6" ht="26.25">
      <c r="A152" s="60" t="s">
        <v>276</v>
      </c>
      <c r="B152" s="61">
        <v>10</v>
      </c>
      <c r="C152" s="62" t="s">
        <v>277</v>
      </c>
      <c r="D152" s="63">
        <v>-992478.64</v>
      </c>
      <c r="E152" s="63">
        <v>-1065597.84</v>
      </c>
      <c r="F152" s="64">
        <f t="shared" si="2"/>
        <v>107.36733235891103</v>
      </c>
    </row>
    <row r="153" spans="1:6" ht="26.25">
      <c r="A153" s="60" t="s">
        <v>278</v>
      </c>
      <c r="B153" s="61">
        <v>10</v>
      </c>
      <c r="C153" s="62" t="s">
        <v>279</v>
      </c>
      <c r="D153" s="63">
        <v>-992478.64</v>
      </c>
      <c r="E153" s="63">
        <v>-1065597.84</v>
      </c>
      <c r="F153" s="64">
        <f t="shared" si="2"/>
        <v>107.36733235891103</v>
      </c>
    </row>
    <row r="154" spans="1:6" ht="26.25">
      <c r="A154" s="60" t="s">
        <v>280</v>
      </c>
      <c r="B154" s="61">
        <v>10</v>
      </c>
      <c r="C154" s="62" t="s">
        <v>281</v>
      </c>
      <c r="D154" s="63">
        <v>-992478.64</v>
      </c>
      <c r="E154" s="63">
        <v>-992478.64</v>
      </c>
      <c r="F154" s="64">
        <f t="shared" si="2"/>
        <v>100</v>
      </c>
    </row>
    <row r="155" spans="1:6" ht="27" thickBot="1">
      <c r="A155" s="60" t="s">
        <v>280</v>
      </c>
      <c r="B155" s="61">
        <v>10</v>
      </c>
      <c r="C155" s="62" t="s">
        <v>282</v>
      </c>
      <c r="D155" s="63">
        <v>0</v>
      </c>
      <c r="E155" s="63">
        <v>-73119.2</v>
      </c>
      <c r="F155" s="64">
        <v>0</v>
      </c>
    </row>
    <row r="156" spans="1:6" ht="12.75">
      <c r="A156" s="5"/>
      <c r="B156" s="6"/>
      <c r="C156" s="6"/>
      <c r="D156" s="7"/>
      <c r="E156" s="7"/>
      <c r="F156" s="7"/>
    </row>
  </sheetData>
  <sheetProtection/>
  <mergeCells count="1">
    <mergeCell ref="A1:F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5"/>
  <sheetViews>
    <sheetView zoomScalePageLayoutView="0" workbookViewId="0" topLeftCell="A241">
      <selection activeCell="H248" sqref="H248"/>
    </sheetView>
  </sheetViews>
  <sheetFormatPr defaultColWidth="9.140625" defaultRowHeight="12.75"/>
  <cols>
    <col min="1" max="1" width="9.7109375" style="0" customWidth="1"/>
    <col min="2" max="2" width="72.421875" style="0" customWidth="1"/>
    <col min="3" max="3" width="7.140625" style="0" customWidth="1"/>
    <col min="4" max="4" width="8.7109375" style="0" customWidth="1"/>
    <col min="5" max="5" width="13.57421875" style="0" customWidth="1"/>
    <col min="6" max="6" width="7.00390625" style="0" customWidth="1"/>
    <col min="7" max="7" width="13.421875" style="0" customWidth="1"/>
    <col min="8" max="8" width="12.28125" style="0" customWidth="1"/>
  </cols>
  <sheetData>
    <row r="1" spans="1:9" ht="12.75" customHeight="1">
      <c r="A1" s="11" t="s">
        <v>466</v>
      </c>
      <c r="B1" s="11"/>
      <c r="C1" s="11"/>
      <c r="D1" s="11"/>
      <c r="E1" s="11"/>
      <c r="F1" s="11"/>
      <c r="G1" s="11"/>
      <c r="H1" s="11"/>
      <c r="I1" s="11"/>
    </row>
    <row r="2" spans="8:9" ht="15" customHeight="1">
      <c r="H2" s="12" t="s">
        <v>362</v>
      </c>
      <c r="I2" s="12"/>
    </row>
    <row r="3" spans="1:9" ht="12.75">
      <c r="A3" s="13" t="s">
        <v>363</v>
      </c>
      <c r="B3" s="13" t="s">
        <v>364</v>
      </c>
      <c r="C3" s="14" t="s">
        <v>365</v>
      </c>
      <c r="D3" s="15"/>
      <c r="E3" s="13" t="s">
        <v>366</v>
      </c>
      <c r="F3" s="13" t="s">
        <v>367</v>
      </c>
      <c r="G3" s="16" t="s">
        <v>368</v>
      </c>
      <c r="H3" s="17" t="s">
        <v>369</v>
      </c>
      <c r="I3" s="18" t="s">
        <v>359</v>
      </c>
    </row>
    <row r="4" spans="1:9" ht="39" customHeight="1">
      <c r="A4" s="13"/>
      <c r="B4" s="13"/>
      <c r="C4" s="19"/>
      <c r="D4" s="20"/>
      <c r="E4" s="13"/>
      <c r="F4" s="13"/>
      <c r="G4" s="16"/>
      <c r="H4" s="17"/>
      <c r="I4" s="21"/>
    </row>
    <row r="5" spans="1:9" ht="13.5" thickBot="1">
      <c r="A5" s="22">
        <v>1</v>
      </c>
      <c r="B5" s="22">
        <v>2</v>
      </c>
      <c r="C5" s="23">
        <v>3</v>
      </c>
      <c r="D5" s="23">
        <v>4</v>
      </c>
      <c r="E5" s="23">
        <v>5</v>
      </c>
      <c r="F5" s="23">
        <v>6</v>
      </c>
      <c r="G5" s="24">
        <v>7</v>
      </c>
      <c r="H5" s="25">
        <v>8</v>
      </c>
      <c r="I5" s="26">
        <v>9</v>
      </c>
    </row>
    <row r="6" spans="1:9" ht="12.75">
      <c r="A6" s="27">
        <v>546</v>
      </c>
      <c r="B6" s="28" t="s">
        <v>370</v>
      </c>
      <c r="C6" s="29"/>
      <c r="D6" s="30"/>
      <c r="E6" s="30"/>
      <c r="F6" s="30"/>
      <c r="G6" s="31">
        <f>SUM(G7+G12)</f>
        <v>2164.6</v>
      </c>
      <c r="H6" s="31">
        <f>SUM(H7+H12)</f>
        <v>240.14</v>
      </c>
      <c r="I6" s="32">
        <f aca="true" t="shared" si="0" ref="I6:I82">SUM(H6/G6*100)</f>
        <v>11.093966552711818</v>
      </c>
    </row>
    <row r="7" spans="1:9" ht="26.25">
      <c r="A7" s="27"/>
      <c r="B7" s="33" t="s">
        <v>285</v>
      </c>
      <c r="C7" s="34" t="s">
        <v>371</v>
      </c>
      <c r="D7" s="35" t="s">
        <v>372</v>
      </c>
      <c r="E7" s="27"/>
      <c r="F7" s="27"/>
      <c r="G7" s="36">
        <f>SUM(G8)</f>
        <v>1354.3</v>
      </c>
      <c r="H7" s="36">
        <f>SUM(H8)</f>
        <v>121.84</v>
      </c>
      <c r="I7" s="37">
        <f t="shared" si="0"/>
        <v>8.996529572472864</v>
      </c>
    </row>
    <row r="8" spans="1:9" ht="12.75">
      <c r="A8" s="27"/>
      <c r="B8" s="33" t="s">
        <v>373</v>
      </c>
      <c r="C8" s="34" t="s">
        <v>371</v>
      </c>
      <c r="D8" s="35" t="s">
        <v>372</v>
      </c>
      <c r="E8" s="38" t="s">
        <v>374</v>
      </c>
      <c r="F8" s="27"/>
      <c r="G8" s="36">
        <f>SUM(G9)</f>
        <v>1354.3</v>
      </c>
      <c r="H8" s="36">
        <f>SUM(H9)</f>
        <v>121.84</v>
      </c>
      <c r="I8" s="37">
        <f t="shared" si="0"/>
        <v>8.996529572472864</v>
      </c>
    </row>
    <row r="9" spans="1:9" ht="52.5">
      <c r="A9" s="38"/>
      <c r="B9" s="33" t="s">
        <v>286</v>
      </c>
      <c r="C9" s="34" t="s">
        <v>371</v>
      </c>
      <c r="D9" s="35" t="s">
        <v>372</v>
      </c>
      <c r="E9" s="38" t="s">
        <v>375</v>
      </c>
      <c r="F9" s="38"/>
      <c r="G9" s="36">
        <f>SUM(G10+G11)</f>
        <v>1354.3</v>
      </c>
      <c r="H9" s="36">
        <f>SUM(H10+H11)</f>
        <v>121.84</v>
      </c>
      <c r="I9" s="37">
        <f t="shared" si="0"/>
        <v>8.996529572472864</v>
      </c>
    </row>
    <row r="10" spans="1:9" ht="12.75">
      <c r="A10" s="38"/>
      <c r="B10" s="33" t="s">
        <v>284</v>
      </c>
      <c r="C10" s="34" t="s">
        <v>371</v>
      </c>
      <c r="D10" s="35" t="s">
        <v>372</v>
      </c>
      <c r="E10" s="38" t="s">
        <v>375</v>
      </c>
      <c r="F10" s="38">
        <v>120</v>
      </c>
      <c r="G10" s="36">
        <v>1160.3</v>
      </c>
      <c r="H10" s="36">
        <v>104.3</v>
      </c>
      <c r="I10" s="37">
        <f t="shared" si="0"/>
        <v>8.989054554856503</v>
      </c>
    </row>
    <row r="11" spans="1:9" ht="26.25">
      <c r="A11" s="38"/>
      <c r="B11" s="33" t="s">
        <v>287</v>
      </c>
      <c r="C11" s="34" t="s">
        <v>371</v>
      </c>
      <c r="D11" s="35" t="s">
        <v>372</v>
      </c>
      <c r="E11" s="38" t="s">
        <v>375</v>
      </c>
      <c r="F11" s="38">
        <v>240</v>
      </c>
      <c r="G11" s="36">
        <v>194</v>
      </c>
      <c r="H11" s="36">
        <v>17.54</v>
      </c>
      <c r="I11" s="37">
        <f t="shared" si="0"/>
        <v>9.041237113402062</v>
      </c>
    </row>
    <row r="12" spans="1:9" ht="26.25">
      <c r="A12" s="38"/>
      <c r="B12" s="33" t="s">
        <v>292</v>
      </c>
      <c r="C12" s="34" t="s">
        <v>371</v>
      </c>
      <c r="D12" s="35" t="s">
        <v>376</v>
      </c>
      <c r="E12" s="38"/>
      <c r="F12" s="38"/>
      <c r="G12" s="36">
        <f>SUM(G13)</f>
        <v>810.3000000000001</v>
      </c>
      <c r="H12" s="36">
        <f>SUM(H13)</f>
        <v>118.3</v>
      </c>
      <c r="I12" s="37">
        <f t="shared" si="0"/>
        <v>14.5995310378872</v>
      </c>
    </row>
    <row r="13" spans="1:9" ht="12.75">
      <c r="A13" s="38"/>
      <c r="B13" s="33" t="s">
        <v>373</v>
      </c>
      <c r="C13" s="34" t="s">
        <v>371</v>
      </c>
      <c r="D13" s="35" t="s">
        <v>376</v>
      </c>
      <c r="E13" s="38" t="s">
        <v>374</v>
      </c>
      <c r="F13" s="38"/>
      <c r="G13" s="36">
        <f>SUM(G14)</f>
        <v>810.3000000000001</v>
      </c>
      <c r="H13" s="36">
        <f>SUM(H14)</f>
        <v>118.3</v>
      </c>
      <c r="I13" s="37">
        <f t="shared" si="0"/>
        <v>14.5995310378872</v>
      </c>
    </row>
    <row r="14" spans="1:9" ht="52.5">
      <c r="A14" s="38"/>
      <c r="B14" s="33" t="s">
        <v>286</v>
      </c>
      <c r="C14" s="34" t="s">
        <v>371</v>
      </c>
      <c r="D14" s="35" t="s">
        <v>376</v>
      </c>
      <c r="E14" s="38" t="s">
        <v>375</v>
      </c>
      <c r="F14" s="38"/>
      <c r="G14" s="36">
        <f>SUM(G15+G16)</f>
        <v>810.3000000000001</v>
      </c>
      <c r="H14" s="36">
        <f>SUM(H15+H16)</f>
        <v>118.3</v>
      </c>
      <c r="I14" s="37">
        <f t="shared" si="0"/>
        <v>14.5995310378872</v>
      </c>
    </row>
    <row r="15" spans="1:9" ht="12.75">
      <c r="A15" s="38"/>
      <c r="B15" s="33" t="s">
        <v>284</v>
      </c>
      <c r="C15" s="34" t="s">
        <v>371</v>
      </c>
      <c r="D15" s="35" t="s">
        <v>376</v>
      </c>
      <c r="E15" s="38" t="s">
        <v>375</v>
      </c>
      <c r="F15" s="38">
        <v>120</v>
      </c>
      <c r="G15" s="36">
        <v>740.1</v>
      </c>
      <c r="H15" s="36">
        <v>114</v>
      </c>
      <c r="I15" s="37">
        <f t="shared" si="0"/>
        <v>15.403323875152006</v>
      </c>
    </row>
    <row r="16" spans="1:9" ht="26.25">
      <c r="A16" s="38"/>
      <c r="B16" s="33" t="s">
        <v>287</v>
      </c>
      <c r="C16" s="34" t="s">
        <v>371</v>
      </c>
      <c r="D16" s="35" t="s">
        <v>376</v>
      </c>
      <c r="E16" s="38" t="s">
        <v>375</v>
      </c>
      <c r="F16" s="38">
        <v>240</v>
      </c>
      <c r="G16" s="36">
        <v>70.2</v>
      </c>
      <c r="H16" s="36">
        <v>4.3</v>
      </c>
      <c r="I16" s="37">
        <f t="shared" si="0"/>
        <v>6.125356125356125</v>
      </c>
    </row>
    <row r="17" spans="1:9" ht="12.75">
      <c r="A17" s="27">
        <v>547</v>
      </c>
      <c r="B17" s="28" t="s">
        <v>377</v>
      </c>
      <c r="C17" s="34"/>
      <c r="D17" s="35"/>
      <c r="E17" s="27"/>
      <c r="F17" s="27"/>
      <c r="G17" s="39">
        <f>SUM(G18+G21+G45+G49+G76+G79+G86+G91+G97+G102+G105+G108+G113+G116+G119+G123+G126+G134+G138+G141+G145+G39+G35)</f>
        <v>173206.74000000002</v>
      </c>
      <c r="H17" s="39">
        <f>SUM(H18+H21+H45+H49+H76+H79+H86+H91+H97+H102+H105+H108+H113+H116+H119+H123+H126+H134+H138+H141+H145+H39+H35)</f>
        <v>22335.199999999993</v>
      </c>
      <c r="I17" s="40">
        <f t="shared" si="0"/>
        <v>12.895110201831633</v>
      </c>
    </row>
    <row r="18" spans="1:9" ht="26.25">
      <c r="A18" s="38"/>
      <c r="B18" s="33" t="s">
        <v>283</v>
      </c>
      <c r="C18" s="34" t="s">
        <v>371</v>
      </c>
      <c r="D18" s="35" t="s">
        <v>378</v>
      </c>
      <c r="E18" s="38"/>
      <c r="F18" s="38"/>
      <c r="G18" s="36">
        <f>SUM(G19)</f>
        <v>2183.4</v>
      </c>
      <c r="H18" s="36">
        <f>SUM(H19)</f>
        <v>291.3</v>
      </c>
      <c r="I18" s="37">
        <f t="shared" si="0"/>
        <v>13.341577356416598</v>
      </c>
    </row>
    <row r="19" spans="1:9" ht="26.25">
      <c r="A19" s="38"/>
      <c r="B19" s="33" t="s">
        <v>379</v>
      </c>
      <c r="C19" s="34" t="s">
        <v>371</v>
      </c>
      <c r="D19" s="35" t="s">
        <v>378</v>
      </c>
      <c r="E19" s="38" t="s">
        <v>380</v>
      </c>
      <c r="F19" s="38"/>
      <c r="G19" s="36">
        <f>SUM(G20)</f>
        <v>2183.4</v>
      </c>
      <c r="H19" s="36">
        <f>SUM(H20)</f>
        <v>291.3</v>
      </c>
      <c r="I19" s="37">
        <f t="shared" si="0"/>
        <v>13.341577356416598</v>
      </c>
    </row>
    <row r="20" spans="1:9" ht="12.75">
      <c r="A20" s="38"/>
      <c r="B20" s="33" t="s">
        <v>284</v>
      </c>
      <c r="C20" s="34" t="s">
        <v>371</v>
      </c>
      <c r="D20" s="35" t="s">
        <v>378</v>
      </c>
      <c r="E20" s="38" t="s">
        <v>380</v>
      </c>
      <c r="F20" s="38">
        <v>120</v>
      </c>
      <c r="G20" s="36">
        <v>2183.4</v>
      </c>
      <c r="H20" s="36">
        <v>291.3</v>
      </c>
      <c r="I20" s="37">
        <f t="shared" si="0"/>
        <v>13.341577356416598</v>
      </c>
    </row>
    <row r="21" spans="1:9" ht="39">
      <c r="A21" s="38"/>
      <c r="B21" s="33" t="s">
        <v>288</v>
      </c>
      <c r="C21" s="34" t="s">
        <v>371</v>
      </c>
      <c r="D21" s="35" t="s">
        <v>381</v>
      </c>
      <c r="E21" s="38"/>
      <c r="F21" s="38"/>
      <c r="G21" s="36">
        <f>SUM(G22+G25+G29+G32)</f>
        <v>30053.120000000003</v>
      </c>
      <c r="H21" s="36">
        <f>SUM(H22+H25+H29+H32)</f>
        <v>4387.3</v>
      </c>
      <c r="I21" s="37">
        <f t="shared" si="0"/>
        <v>14.5984842838281</v>
      </c>
    </row>
    <row r="22" spans="1:9" ht="39">
      <c r="A22" s="38"/>
      <c r="B22" s="33" t="s">
        <v>382</v>
      </c>
      <c r="C22" s="34" t="s">
        <v>371</v>
      </c>
      <c r="D22" s="35" t="s">
        <v>381</v>
      </c>
      <c r="E22" s="38" t="s">
        <v>383</v>
      </c>
      <c r="F22" s="38"/>
      <c r="G22" s="36">
        <f>SUM(G23+G24)</f>
        <v>2422.7</v>
      </c>
      <c r="H22" s="36">
        <f>SUM(H23+H24)</f>
        <v>377.09999999999997</v>
      </c>
      <c r="I22" s="37">
        <f t="shared" si="0"/>
        <v>15.565278408387337</v>
      </c>
    </row>
    <row r="23" spans="1:9" ht="12.75">
      <c r="A23" s="38"/>
      <c r="B23" s="33" t="s">
        <v>284</v>
      </c>
      <c r="C23" s="34" t="s">
        <v>371</v>
      </c>
      <c r="D23" s="35" t="s">
        <v>381</v>
      </c>
      <c r="E23" s="38" t="s">
        <v>383</v>
      </c>
      <c r="F23" s="38">
        <v>120</v>
      </c>
      <c r="G23" s="36">
        <v>2318.2</v>
      </c>
      <c r="H23" s="36">
        <v>369.9</v>
      </c>
      <c r="I23" s="37">
        <f t="shared" si="0"/>
        <v>15.956345440427919</v>
      </c>
    </row>
    <row r="24" spans="1:9" ht="26.25">
      <c r="A24" s="38"/>
      <c r="B24" s="33" t="s">
        <v>287</v>
      </c>
      <c r="C24" s="34" t="s">
        <v>371</v>
      </c>
      <c r="D24" s="35" t="s">
        <v>381</v>
      </c>
      <c r="E24" s="38" t="s">
        <v>383</v>
      </c>
      <c r="F24" s="38">
        <v>240</v>
      </c>
      <c r="G24" s="36">
        <v>104.5</v>
      </c>
      <c r="H24" s="36">
        <v>7.2</v>
      </c>
      <c r="I24" s="37">
        <f t="shared" si="0"/>
        <v>6.889952153110047</v>
      </c>
    </row>
    <row r="25" spans="1:9" ht="26.25">
      <c r="A25" s="38"/>
      <c r="B25" s="33" t="s">
        <v>379</v>
      </c>
      <c r="C25" s="34" t="s">
        <v>371</v>
      </c>
      <c r="D25" s="35" t="s">
        <v>381</v>
      </c>
      <c r="E25" s="38" t="s">
        <v>380</v>
      </c>
      <c r="F25" s="38"/>
      <c r="G25" s="36">
        <f>SUM(G26+G27+G28)</f>
        <v>26732.02</v>
      </c>
      <c r="H25" s="36">
        <f>SUM(H26+H27+H28)</f>
        <v>3866.4</v>
      </c>
      <c r="I25" s="37">
        <f t="shared" si="0"/>
        <v>14.463553446391256</v>
      </c>
    </row>
    <row r="26" spans="1:9" ht="12.75">
      <c r="A26" s="38"/>
      <c r="B26" s="33" t="s">
        <v>284</v>
      </c>
      <c r="C26" s="34" t="s">
        <v>371</v>
      </c>
      <c r="D26" s="35" t="s">
        <v>381</v>
      </c>
      <c r="E26" s="38" t="s">
        <v>380</v>
      </c>
      <c r="F26" s="38">
        <v>120</v>
      </c>
      <c r="G26" s="36">
        <v>23718.8</v>
      </c>
      <c r="H26" s="36">
        <v>3646.6</v>
      </c>
      <c r="I26" s="37">
        <f t="shared" si="0"/>
        <v>15.374302241260098</v>
      </c>
    </row>
    <row r="27" spans="1:9" ht="26.25">
      <c r="A27" s="38"/>
      <c r="B27" s="33" t="s">
        <v>287</v>
      </c>
      <c r="C27" s="34" t="s">
        <v>371</v>
      </c>
      <c r="D27" s="35" t="s">
        <v>381</v>
      </c>
      <c r="E27" s="38" t="s">
        <v>380</v>
      </c>
      <c r="F27" s="38">
        <v>240</v>
      </c>
      <c r="G27" s="36">
        <v>2906.82</v>
      </c>
      <c r="H27" s="36">
        <v>214</v>
      </c>
      <c r="I27" s="37">
        <f t="shared" si="0"/>
        <v>7.361996958876023</v>
      </c>
    </row>
    <row r="28" spans="1:9" ht="12.75">
      <c r="A28" s="38"/>
      <c r="B28" s="33" t="s">
        <v>289</v>
      </c>
      <c r="C28" s="34" t="s">
        <v>371</v>
      </c>
      <c r="D28" s="35" t="s">
        <v>381</v>
      </c>
      <c r="E28" s="38" t="s">
        <v>380</v>
      </c>
      <c r="F28" s="38">
        <v>850</v>
      </c>
      <c r="G28" s="36">
        <v>106.4</v>
      </c>
      <c r="H28" s="36">
        <v>5.8</v>
      </c>
      <c r="I28" s="37">
        <f t="shared" si="0"/>
        <v>5.451127819548872</v>
      </c>
    </row>
    <row r="29" spans="1:9" ht="39">
      <c r="A29" s="38"/>
      <c r="B29" s="33" t="s">
        <v>384</v>
      </c>
      <c r="C29" s="34" t="s">
        <v>371</v>
      </c>
      <c r="D29" s="35" t="s">
        <v>381</v>
      </c>
      <c r="E29" s="38" t="s">
        <v>385</v>
      </c>
      <c r="F29" s="38"/>
      <c r="G29" s="36">
        <f>SUM(G30+G31)</f>
        <v>467.9</v>
      </c>
      <c r="H29" s="36">
        <f>SUM(H30+H31)</f>
        <v>69.10000000000001</v>
      </c>
      <c r="I29" s="37">
        <f t="shared" si="0"/>
        <v>14.768112844624923</v>
      </c>
    </row>
    <row r="30" spans="1:9" ht="12.75">
      <c r="A30" s="38"/>
      <c r="B30" s="33" t="s">
        <v>284</v>
      </c>
      <c r="C30" s="34" t="s">
        <v>371</v>
      </c>
      <c r="D30" s="35" t="s">
        <v>381</v>
      </c>
      <c r="E30" s="38" t="s">
        <v>385</v>
      </c>
      <c r="F30" s="38">
        <v>120</v>
      </c>
      <c r="G30" s="36">
        <v>402.7</v>
      </c>
      <c r="H30" s="36">
        <v>67.2</v>
      </c>
      <c r="I30" s="37">
        <f t="shared" si="0"/>
        <v>16.687360317854484</v>
      </c>
    </row>
    <row r="31" spans="1:9" ht="26.25">
      <c r="A31" s="38"/>
      <c r="B31" s="33" t="s">
        <v>287</v>
      </c>
      <c r="C31" s="34" t="s">
        <v>371</v>
      </c>
      <c r="D31" s="35" t="s">
        <v>381</v>
      </c>
      <c r="E31" s="38" t="s">
        <v>385</v>
      </c>
      <c r="F31" s="38">
        <v>240</v>
      </c>
      <c r="G31" s="36">
        <v>65.2</v>
      </c>
      <c r="H31" s="36">
        <v>1.9</v>
      </c>
      <c r="I31" s="37">
        <f t="shared" si="0"/>
        <v>2.9141104294478524</v>
      </c>
    </row>
    <row r="32" spans="1:9" ht="26.25">
      <c r="A32" s="38"/>
      <c r="B32" s="33" t="s">
        <v>386</v>
      </c>
      <c r="C32" s="34" t="s">
        <v>371</v>
      </c>
      <c r="D32" s="35" t="s">
        <v>381</v>
      </c>
      <c r="E32" s="38" t="s">
        <v>387</v>
      </c>
      <c r="F32" s="38"/>
      <c r="G32" s="36">
        <f>SUM(G33+G34)</f>
        <v>430.5</v>
      </c>
      <c r="H32" s="36">
        <f>SUM(H33+H34)</f>
        <v>74.7</v>
      </c>
      <c r="I32" s="37">
        <f t="shared" si="0"/>
        <v>17.35191637630662</v>
      </c>
    </row>
    <row r="33" spans="1:9" ht="12.75">
      <c r="A33" s="38"/>
      <c r="B33" s="33" t="s">
        <v>284</v>
      </c>
      <c r="C33" s="34" t="s">
        <v>371</v>
      </c>
      <c r="D33" s="35" t="s">
        <v>381</v>
      </c>
      <c r="E33" s="38" t="s">
        <v>387</v>
      </c>
      <c r="F33" s="38">
        <v>120</v>
      </c>
      <c r="G33" s="36">
        <v>368.8</v>
      </c>
      <c r="H33" s="36">
        <v>73.8</v>
      </c>
      <c r="I33" s="37">
        <f t="shared" si="0"/>
        <v>20.010845986984815</v>
      </c>
    </row>
    <row r="34" spans="1:9" ht="26.25">
      <c r="A34" s="38"/>
      <c r="B34" s="33" t="s">
        <v>287</v>
      </c>
      <c r="C34" s="34" t="s">
        <v>371</v>
      </c>
      <c r="D34" s="35" t="s">
        <v>381</v>
      </c>
      <c r="E34" s="38" t="s">
        <v>387</v>
      </c>
      <c r="F34" s="38">
        <v>240</v>
      </c>
      <c r="G34" s="36">
        <v>61.7</v>
      </c>
      <c r="H34" s="36">
        <v>0.9</v>
      </c>
      <c r="I34" s="37">
        <f t="shared" si="0"/>
        <v>1.4586709886547813</v>
      </c>
    </row>
    <row r="35" spans="1:9" ht="12.75">
      <c r="A35" s="41"/>
      <c r="B35" s="42" t="s">
        <v>291</v>
      </c>
      <c r="C35" s="43" t="s">
        <v>371</v>
      </c>
      <c r="D35" s="44" t="s">
        <v>411</v>
      </c>
      <c r="E35" s="41"/>
      <c r="F35" s="41"/>
      <c r="G35" s="45">
        <f>SUM(G36)</f>
        <v>214</v>
      </c>
      <c r="H35" s="45">
        <f>SUM(H36)</f>
        <v>0</v>
      </c>
      <c r="I35" s="46">
        <f t="shared" si="0"/>
        <v>0</v>
      </c>
    </row>
    <row r="36" spans="1:9" ht="12.75">
      <c r="A36" s="41"/>
      <c r="B36" s="42" t="s">
        <v>373</v>
      </c>
      <c r="C36" s="43" t="s">
        <v>371</v>
      </c>
      <c r="D36" s="44" t="s">
        <v>411</v>
      </c>
      <c r="E36" s="41" t="s">
        <v>374</v>
      </c>
      <c r="F36" s="41"/>
      <c r="G36" s="45">
        <f>SUM(G37)</f>
        <v>214</v>
      </c>
      <c r="H36" s="45">
        <f>SUM(H37)</f>
        <v>0</v>
      </c>
      <c r="I36" s="46">
        <f t="shared" si="0"/>
        <v>0</v>
      </c>
    </row>
    <row r="37" spans="1:9" ht="52.5">
      <c r="A37" s="41"/>
      <c r="B37" s="42" t="s">
        <v>286</v>
      </c>
      <c r="C37" s="43" t="s">
        <v>371</v>
      </c>
      <c r="D37" s="44" t="s">
        <v>411</v>
      </c>
      <c r="E37" s="41" t="s">
        <v>375</v>
      </c>
      <c r="F37" s="41"/>
      <c r="G37" s="45">
        <f>SUM(G38)</f>
        <v>214</v>
      </c>
      <c r="H37" s="45">
        <f>SUM(H38)</f>
        <v>0</v>
      </c>
      <c r="I37" s="46">
        <f t="shared" si="0"/>
        <v>0</v>
      </c>
    </row>
    <row r="38" spans="1:9" ht="26.25">
      <c r="A38" s="41"/>
      <c r="B38" s="42" t="s">
        <v>287</v>
      </c>
      <c r="C38" s="43" t="s">
        <v>371</v>
      </c>
      <c r="D38" s="44" t="s">
        <v>411</v>
      </c>
      <c r="E38" s="41" t="s">
        <v>375</v>
      </c>
      <c r="F38" s="41">
        <v>240</v>
      </c>
      <c r="G38" s="45">
        <v>214</v>
      </c>
      <c r="H38" s="45">
        <v>0</v>
      </c>
      <c r="I38" s="46">
        <f t="shared" si="0"/>
        <v>0</v>
      </c>
    </row>
    <row r="39" spans="1:9" ht="12.75" hidden="1">
      <c r="A39" s="41"/>
      <c r="B39" s="42" t="s">
        <v>388</v>
      </c>
      <c r="C39" s="43" t="s">
        <v>371</v>
      </c>
      <c r="D39" s="44" t="s">
        <v>389</v>
      </c>
      <c r="E39" s="41"/>
      <c r="F39" s="41"/>
      <c r="G39" s="45">
        <f>SUM(G40+G42)</f>
        <v>0</v>
      </c>
      <c r="H39" s="45">
        <f>SUM(H40+H42)</f>
        <v>0</v>
      </c>
      <c r="I39" s="46" t="e">
        <f t="shared" si="0"/>
        <v>#DIV/0!</v>
      </c>
    </row>
    <row r="40" spans="1:9" ht="39" hidden="1">
      <c r="A40" s="41"/>
      <c r="B40" s="42" t="s">
        <v>390</v>
      </c>
      <c r="C40" s="43" t="s">
        <v>371</v>
      </c>
      <c r="D40" s="44" t="s">
        <v>389</v>
      </c>
      <c r="E40" s="41" t="s">
        <v>391</v>
      </c>
      <c r="F40" s="41"/>
      <c r="G40" s="45">
        <f>SUM(G41)</f>
        <v>0</v>
      </c>
      <c r="H40" s="45">
        <f>SUM(H41)</f>
        <v>0</v>
      </c>
      <c r="I40" s="46" t="e">
        <f t="shared" si="0"/>
        <v>#DIV/0!</v>
      </c>
    </row>
    <row r="41" spans="1:9" ht="26.25" hidden="1">
      <c r="A41" s="41"/>
      <c r="B41" s="42" t="s">
        <v>287</v>
      </c>
      <c r="C41" s="43" t="s">
        <v>371</v>
      </c>
      <c r="D41" s="44" t="s">
        <v>389</v>
      </c>
      <c r="E41" s="41" t="s">
        <v>391</v>
      </c>
      <c r="F41" s="41">
        <v>240</v>
      </c>
      <c r="G41" s="45"/>
      <c r="H41" s="45"/>
      <c r="I41" s="46" t="e">
        <f t="shared" si="0"/>
        <v>#DIV/0!</v>
      </c>
    </row>
    <row r="42" spans="1:9" ht="12.75" hidden="1">
      <c r="A42" s="41"/>
      <c r="B42" s="42" t="s">
        <v>373</v>
      </c>
      <c r="C42" s="43" t="s">
        <v>371</v>
      </c>
      <c r="D42" s="44" t="s">
        <v>389</v>
      </c>
      <c r="E42" s="41" t="s">
        <v>374</v>
      </c>
      <c r="F42" s="41"/>
      <c r="G42" s="45">
        <f>SUM(G44)</f>
        <v>0</v>
      </c>
      <c r="H42" s="45">
        <f>SUM(H44)</f>
        <v>0</v>
      </c>
      <c r="I42" s="46" t="e">
        <f t="shared" si="0"/>
        <v>#DIV/0!</v>
      </c>
    </row>
    <row r="43" spans="1:9" ht="52.5" hidden="1">
      <c r="A43" s="41"/>
      <c r="B43" s="42" t="s">
        <v>286</v>
      </c>
      <c r="C43" s="43" t="s">
        <v>371</v>
      </c>
      <c r="D43" s="44" t="s">
        <v>389</v>
      </c>
      <c r="E43" s="41" t="s">
        <v>375</v>
      </c>
      <c r="F43" s="41"/>
      <c r="G43" s="45">
        <f>SUM(G44)</f>
        <v>0</v>
      </c>
      <c r="H43" s="45">
        <f>SUM(H44)</f>
        <v>0</v>
      </c>
      <c r="I43" s="46" t="e">
        <f t="shared" si="0"/>
        <v>#DIV/0!</v>
      </c>
    </row>
    <row r="44" spans="1:9" ht="26.25" hidden="1">
      <c r="A44" s="41"/>
      <c r="B44" s="42" t="s">
        <v>287</v>
      </c>
      <c r="C44" s="43" t="s">
        <v>371</v>
      </c>
      <c r="D44" s="44" t="s">
        <v>389</v>
      </c>
      <c r="E44" s="41" t="s">
        <v>375</v>
      </c>
      <c r="F44" s="41">
        <v>240</v>
      </c>
      <c r="G44" s="45"/>
      <c r="H44" s="45"/>
      <c r="I44" s="46" t="e">
        <f t="shared" si="0"/>
        <v>#DIV/0!</v>
      </c>
    </row>
    <row r="45" spans="1:9" ht="12.75">
      <c r="A45" s="38"/>
      <c r="B45" s="33" t="s">
        <v>293</v>
      </c>
      <c r="C45" s="34" t="s">
        <v>371</v>
      </c>
      <c r="D45" s="35">
        <v>11</v>
      </c>
      <c r="E45" s="38"/>
      <c r="F45" s="38"/>
      <c r="G45" s="36">
        <f>SUM(G46)</f>
        <v>780</v>
      </c>
      <c r="H45" s="36">
        <v>0</v>
      </c>
      <c r="I45" s="37">
        <f t="shared" si="0"/>
        <v>0</v>
      </c>
    </row>
    <row r="46" spans="1:9" ht="12.75">
      <c r="A46" s="38"/>
      <c r="B46" s="33" t="s">
        <v>373</v>
      </c>
      <c r="C46" s="34" t="s">
        <v>371</v>
      </c>
      <c r="D46" s="35">
        <v>11</v>
      </c>
      <c r="E46" s="38" t="s">
        <v>374</v>
      </c>
      <c r="F46" s="38"/>
      <c r="G46" s="36">
        <f>SUM(G47)</f>
        <v>780</v>
      </c>
      <c r="H46" s="36">
        <v>0</v>
      </c>
      <c r="I46" s="37">
        <f t="shared" si="0"/>
        <v>0</v>
      </c>
    </row>
    <row r="47" spans="1:9" ht="52.5">
      <c r="A47" s="38"/>
      <c r="B47" s="33" t="s">
        <v>286</v>
      </c>
      <c r="C47" s="34" t="s">
        <v>371</v>
      </c>
      <c r="D47" s="35">
        <v>11</v>
      </c>
      <c r="E47" s="38" t="s">
        <v>375</v>
      </c>
      <c r="F47" s="38"/>
      <c r="G47" s="36">
        <f>SUM(G48)</f>
        <v>780</v>
      </c>
      <c r="H47" s="36">
        <v>0</v>
      </c>
      <c r="I47" s="37">
        <f t="shared" si="0"/>
        <v>0</v>
      </c>
    </row>
    <row r="48" spans="1:9" ht="12.75">
      <c r="A48" s="38"/>
      <c r="B48" s="33" t="s">
        <v>294</v>
      </c>
      <c r="C48" s="34" t="s">
        <v>371</v>
      </c>
      <c r="D48" s="35">
        <v>11</v>
      </c>
      <c r="E48" s="38" t="s">
        <v>375</v>
      </c>
      <c r="F48" s="38">
        <v>870</v>
      </c>
      <c r="G48" s="36">
        <v>780</v>
      </c>
      <c r="H48" s="36">
        <v>0</v>
      </c>
      <c r="I48" s="37">
        <f t="shared" si="0"/>
        <v>0</v>
      </c>
    </row>
    <row r="49" spans="1:9" ht="12.75">
      <c r="A49" s="38"/>
      <c r="B49" s="33" t="s">
        <v>295</v>
      </c>
      <c r="C49" s="34" t="s">
        <v>371</v>
      </c>
      <c r="D49" s="35">
        <v>13</v>
      </c>
      <c r="E49" s="38"/>
      <c r="F49" s="38"/>
      <c r="G49" s="36">
        <f>SUM(G50+G53+G55+G57+G61+G65+G67+G71)</f>
        <v>73608.6</v>
      </c>
      <c r="H49" s="36">
        <f>SUM(H50+H53+H55+H57+H61+H65+H67+H71)</f>
        <v>12928.499999999998</v>
      </c>
      <c r="I49" s="37">
        <f t="shared" si="0"/>
        <v>17.563844442089643</v>
      </c>
    </row>
    <row r="50" spans="1:9" ht="26.25">
      <c r="A50" s="38"/>
      <c r="B50" s="33" t="s">
        <v>379</v>
      </c>
      <c r="C50" s="34" t="s">
        <v>371</v>
      </c>
      <c r="D50" s="35">
        <v>13</v>
      </c>
      <c r="E50" s="38" t="s">
        <v>380</v>
      </c>
      <c r="F50" s="38"/>
      <c r="G50" s="36">
        <f>SUM(G51+G52)</f>
        <v>590</v>
      </c>
      <c r="H50" s="36">
        <f>SUM(H51+H52)</f>
        <v>29.4</v>
      </c>
      <c r="I50" s="37">
        <f t="shared" si="0"/>
        <v>4.983050847457627</v>
      </c>
    </row>
    <row r="51" spans="1:9" ht="26.25">
      <c r="A51" s="38"/>
      <c r="B51" s="33" t="s">
        <v>287</v>
      </c>
      <c r="C51" s="34" t="s">
        <v>371</v>
      </c>
      <c r="D51" s="35">
        <v>13</v>
      </c>
      <c r="E51" s="38" t="s">
        <v>380</v>
      </c>
      <c r="F51" s="38">
        <v>240</v>
      </c>
      <c r="G51" s="36">
        <v>590</v>
      </c>
      <c r="H51" s="36">
        <v>29.4</v>
      </c>
      <c r="I51" s="37">
        <f t="shared" si="0"/>
        <v>4.983050847457627</v>
      </c>
    </row>
    <row r="52" spans="1:9" ht="12.75" hidden="1">
      <c r="A52" s="41"/>
      <c r="B52" s="42" t="s">
        <v>289</v>
      </c>
      <c r="C52" s="43" t="s">
        <v>371</v>
      </c>
      <c r="D52" s="44">
        <v>13</v>
      </c>
      <c r="E52" s="41" t="s">
        <v>380</v>
      </c>
      <c r="F52" s="41">
        <v>850</v>
      </c>
      <c r="G52" s="45"/>
      <c r="H52" s="45"/>
      <c r="I52" s="46" t="e">
        <f t="shared" si="0"/>
        <v>#DIV/0!</v>
      </c>
    </row>
    <row r="53" spans="1:9" ht="39">
      <c r="A53" s="38"/>
      <c r="B53" s="33" t="s">
        <v>384</v>
      </c>
      <c r="C53" s="34" t="s">
        <v>371</v>
      </c>
      <c r="D53" s="35">
        <v>13</v>
      </c>
      <c r="E53" s="38" t="s">
        <v>385</v>
      </c>
      <c r="F53" s="38"/>
      <c r="G53" s="36">
        <f>SUM(G54)</f>
        <v>141</v>
      </c>
      <c r="H53" s="36">
        <f>SUM(H54)</f>
        <v>0</v>
      </c>
      <c r="I53" s="37">
        <f t="shared" si="0"/>
        <v>0</v>
      </c>
    </row>
    <row r="54" spans="1:9" ht="26.25">
      <c r="A54" s="38"/>
      <c r="B54" s="33" t="s">
        <v>287</v>
      </c>
      <c r="C54" s="34" t="s">
        <v>371</v>
      </c>
      <c r="D54" s="35">
        <v>13</v>
      </c>
      <c r="E54" s="38" t="s">
        <v>385</v>
      </c>
      <c r="F54" s="38">
        <v>240</v>
      </c>
      <c r="G54" s="36">
        <v>141</v>
      </c>
      <c r="H54" s="36">
        <v>0</v>
      </c>
      <c r="I54" s="37">
        <f t="shared" si="0"/>
        <v>0</v>
      </c>
    </row>
    <row r="55" spans="1:9" ht="39">
      <c r="A55" s="38"/>
      <c r="B55" s="33" t="s">
        <v>392</v>
      </c>
      <c r="C55" s="34" t="s">
        <v>371</v>
      </c>
      <c r="D55" s="35">
        <v>13</v>
      </c>
      <c r="E55" s="38" t="s">
        <v>393</v>
      </c>
      <c r="F55" s="38"/>
      <c r="G55" s="36">
        <f>SUM(G56)</f>
        <v>1380.1</v>
      </c>
      <c r="H55" s="36">
        <f>SUM(H56)</f>
        <v>0</v>
      </c>
      <c r="I55" s="37">
        <f t="shared" si="0"/>
        <v>0</v>
      </c>
    </row>
    <row r="56" spans="1:9" ht="26.25">
      <c r="A56" s="38"/>
      <c r="B56" s="33" t="s">
        <v>287</v>
      </c>
      <c r="C56" s="34" t="s">
        <v>371</v>
      </c>
      <c r="D56" s="35">
        <v>13</v>
      </c>
      <c r="E56" s="38" t="s">
        <v>393</v>
      </c>
      <c r="F56" s="38">
        <v>240</v>
      </c>
      <c r="G56" s="36">
        <v>1380.1</v>
      </c>
      <c r="H56" s="36">
        <v>0</v>
      </c>
      <c r="I56" s="37">
        <f t="shared" si="0"/>
        <v>0</v>
      </c>
    </row>
    <row r="57" spans="1:9" ht="52.5">
      <c r="A57" s="38"/>
      <c r="B57" s="33" t="s">
        <v>394</v>
      </c>
      <c r="C57" s="34" t="s">
        <v>371</v>
      </c>
      <c r="D57" s="35">
        <v>13</v>
      </c>
      <c r="E57" s="38" t="s">
        <v>395</v>
      </c>
      <c r="F57" s="38"/>
      <c r="G57" s="36">
        <f>SUM(G58+G59+G60)</f>
        <v>7696.6</v>
      </c>
      <c r="H57" s="36">
        <f>SUM(H58+H59+H60)</f>
        <v>1383.5</v>
      </c>
      <c r="I57" s="37">
        <f t="shared" si="0"/>
        <v>17.975469687914142</v>
      </c>
    </row>
    <row r="58" spans="1:9" ht="12.75">
      <c r="A58" s="38"/>
      <c r="B58" s="33" t="s">
        <v>298</v>
      </c>
      <c r="C58" s="34" t="s">
        <v>371</v>
      </c>
      <c r="D58" s="35">
        <v>13</v>
      </c>
      <c r="E58" s="38" t="s">
        <v>395</v>
      </c>
      <c r="F58" s="38">
        <v>110</v>
      </c>
      <c r="G58" s="36">
        <v>6776.4</v>
      </c>
      <c r="H58" s="36">
        <v>1119</v>
      </c>
      <c r="I58" s="37">
        <f t="shared" si="0"/>
        <v>16.513192845758812</v>
      </c>
    </row>
    <row r="59" spans="1:9" ht="26.25">
      <c r="A59" s="38"/>
      <c r="B59" s="33" t="s">
        <v>287</v>
      </c>
      <c r="C59" s="34" t="s">
        <v>371</v>
      </c>
      <c r="D59" s="35">
        <v>13</v>
      </c>
      <c r="E59" s="38" t="s">
        <v>395</v>
      </c>
      <c r="F59" s="38">
        <v>240</v>
      </c>
      <c r="G59" s="36">
        <v>917.6</v>
      </c>
      <c r="H59" s="36">
        <v>264.5</v>
      </c>
      <c r="I59" s="37">
        <f t="shared" si="0"/>
        <v>28.825196163905844</v>
      </c>
    </row>
    <row r="60" spans="1:9" ht="12.75">
      <c r="A60" s="38"/>
      <c r="B60" s="33" t="s">
        <v>289</v>
      </c>
      <c r="C60" s="34" t="s">
        <v>371</v>
      </c>
      <c r="D60" s="35">
        <v>13</v>
      </c>
      <c r="E60" s="38" t="s">
        <v>395</v>
      </c>
      <c r="F60" s="38">
        <v>850</v>
      </c>
      <c r="G60" s="36">
        <v>2.6</v>
      </c>
      <c r="H60" s="36">
        <v>0</v>
      </c>
      <c r="I60" s="37">
        <f t="shared" si="0"/>
        <v>0</v>
      </c>
    </row>
    <row r="61" spans="1:9" ht="39">
      <c r="A61" s="38"/>
      <c r="B61" s="33" t="s">
        <v>396</v>
      </c>
      <c r="C61" s="34" t="s">
        <v>371</v>
      </c>
      <c r="D61" s="35">
        <v>13</v>
      </c>
      <c r="E61" s="38" t="s">
        <v>397</v>
      </c>
      <c r="F61" s="38"/>
      <c r="G61" s="36">
        <f>SUM(G62+G63+G64)</f>
        <v>56718.8</v>
      </c>
      <c r="H61" s="36">
        <f>SUM(H62+H63+H64)</f>
        <v>10191.699999999999</v>
      </c>
      <c r="I61" s="37">
        <f t="shared" si="0"/>
        <v>17.96882162528121</v>
      </c>
    </row>
    <row r="62" spans="1:9" ht="12.75">
      <c r="A62" s="38"/>
      <c r="B62" s="33" t="s">
        <v>298</v>
      </c>
      <c r="C62" s="34" t="s">
        <v>371</v>
      </c>
      <c r="D62" s="35">
        <v>13</v>
      </c>
      <c r="E62" s="38" t="s">
        <v>397</v>
      </c>
      <c r="F62" s="38">
        <v>110</v>
      </c>
      <c r="G62" s="36">
        <v>35864.9</v>
      </c>
      <c r="H62" s="36">
        <v>6851.8</v>
      </c>
      <c r="I62" s="37">
        <f t="shared" si="0"/>
        <v>19.104472618075054</v>
      </c>
    </row>
    <row r="63" spans="1:9" ht="26.25">
      <c r="A63" s="38"/>
      <c r="B63" s="33" t="s">
        <v>287</v>
      </c>
      <c r="C63" s="34" t="s">
        <v>371</v>
      </c>
      <c r="D63" s="35">
        <v>13</v>
      </c>
      <c r="E63" s="38" t="s">
        <v>397</v>
      </c>
      <c r="F63" s="38">
        <v>240</v>
      </c>
      <c r="G63" s="36">
        <v>19771</v>
      </c>
      <c r="H63" s="36">
        <v>3135.5</v>
      </c>
      <c r="I63" s="37">
        <f t="shared" si="0"/>
        <v>15.859086540893227</v>
      </c>
    </row>
    <row r="64" spans="1:9" ht="12.75">
      <c r="A64" s="38"/>
      <c r="B64" s="33" t="s">
        <v>289</v>
      </c>
      <c r="C64" s="34" t="s">
        <v>371</v>
      </c>
      <c r="D64" s="35">
        <v>13</v>
      </c>
      <c r="E64" s="38" t="s">
        <v>397</v>
      </c>
      <c r="F64" s="38">
        <v>850</v>
      </c>
      <c r="G64" s="36">
        <v>1082.9</v>
      </c>
      <c r="H64" s="36">
        <v>204.4</v>
      </c>
      <c r="I64" s="37">
        <f t="shared" si="0"/>
        <v>18.87524240465417</v>
      </c>
    </row>
    <row r="65" spans="1:9" ht="39">
      <c r="A65" s="38"/>
      <c r="B65" s="33" t="s">
        <v>398</v>
      </c>
      <c r="C65" s="34" t="s">
        <v>371</v>
      </c>
      <c r="D65" s="35">
        <v>13</v>
      </c>
      <c r="E65" s="38" t="s">
        <v>399</v>
      </c>
      <c r="F65" s="38"/>
      <c r="G65" s="36">
        <f>SUM(G66)</f>
        <v>3459.5</v>
      </c>
      <c r="H65" s="36">
        <f>SUM(H66)</f>
        <v>796.6</v>
      </c>
      <c r="I65" s="37">
        <f t="shared" si="0"/>
        <v>23.02644890880185</v>
      </c>
    </row>
    <row r="66" spans="1:9" ht="26.25">
      <c r="A66" s="38"/>
      <c r="B66" s="33" t="s">
        <v>287</v>
      </c>
      <c r="C66" s="34" t="s">
        <v>371</v>
      </c>
      <c r="D66" s="35">
        <v>13</v>
      </c>
      <c r="E66" s="38" t="s">
        <v>399</v>
      </c>
      <c r="F66" s="38">
        <v>240</v>
      </c>
      <c r="G66" s="36">
        <v>3459.5</v>
      </c>
      <c r="H66" s="36">
        <v>796.6</v>
      </c>
      <c r="I66" s="37">
        <f t="shared" si="0"/>
        <v>23.02644890880185</v>
      </c>
    </row>
    <row r="67" spans="1:9" ht="39">
      <c r="A67" s="38"/>
      <c r="B67" s="33" t="s">
        <v>400</v>
      </c>
      <c r="C67" s="34" t="s">
        <v>371</v>
      </c>
      <c r="D67" s="35">
        <v>13</v>
      </c>
      <c r="E67" s="38" t="s">
        <v>401</v>
      </c>
      <c r="F67" s="38"/>
      <c r="G67" s="36">
        <f>SUM(G68+G69+G70)</f>
        <v>3622.6</v>
      </c>
      <c r="H67" s="36">
        <f>SUM(H68+H69+H70)</f>
        <v>527.3000000000001</v>
      </c>
      <c r="I67" s="37">
        <f t="shared" si="0"/>
        <v>14.555843869044335</v>
      </c>
    </row>
    <row r="68" spans="1:9" ht="12.75">
      <c r="A68" s="38"/>
      <c r="B68" s="33" t="s">
        <v>298</v>
      </c>
      <c r="C68" s="34" t="s">
        <v>371</v>
      </c>
      <c r="D68" s="35">
        <v>13</v>
      </c>
      <c r="E68" s="38" t="s">
        <v>401</v>
      </c>
      <c r="F68" s="38">
        <v>110</v>
      </c>
      <c r="G68" s="36">
        <v>3399.2</v>
      </c>
      <c r="H68" s="36">
        <v>516.1</v>
      </c>
      <c r="I68" s="37">
        <f t="shared" si="0"/>
        <v>15.182984231583903</v>
      </c>
    </row>
    <row r="69" spans="1:9" ht="26.25">
      <c r="A69" s="38"/>
      <c r="B69" s="33" t="s">
        <v>287</v>
      </c>
      <c r="C69" s="34" t="s">
        <v>371</v>
      </c>
      <c r="D69" s="35">
        <v>13</v>
      </c>
      <c r="E69" s="38" t="s">
        <v>401</v>
      </c>
      <c r="F69" s="38">
        <v>240</v>
      </c>
      <c r="G69" s="36">
        <v>173.4</v>
      </c>
      <c r="H69" s="36">
        <v>1.2</v>
      </c>
      <c r="I69" s="37">
        <f t="shared" si="0"/>
        <v>0.6920415224913494</v>
      </c>
    </row>
    <row r="70" spans="1:9" ht="12.75">
      <c r="A70" s="38"/>
      <c r="B70" s="33" t="s">
        <v>289</v>
      </c>
      <c r="C70" s="34" t="s">
        <v>371</v>
      </c>
      <c r="D70" s="35">
        <v>13</v>
      </c>
      <c r="E70" s="38" t="s">
        <v>401</v>
      </c>
      <c r="F70" s="38">
        <v>850</v>
      </c>
      <c r="G70" s="36">
        <v>50</v>
      </c>
      <c r="H70" s="36">
        <v>10</v>
      </c>
      <c r="I70" s="37">
        <f t="shared" si="0"/>
        <v>20</v>
      </c>
    </row>
    <row r="71" spans="1:9" ht="12.75" hidden="1">
      <c r="A71" s="38"/>
      <c r="B71" s="33" t="s">
        <v>373</v>
      </c>
      <c r="C71" s="34" t="s">
        <v>371</v>
      </c>
      <c r="D71" s="35">
        <v>13</v>
      </c>
      <c r="E71" s="38" t="s">
        <v>374</v>
      </c>
      <c r="F71" s="38"/>
      <c r="G71" s="36">
        <f>SUM(G72)</f>
        <v>0</v>
      </c>
      <c r="H71" s="36">
        <f>SUM(H72)</f>
        <v>0</v>
      </c>
      <c r="I71" s="37" t="e">
        <f t="shared" si="0"/>
        <v>#DIV/0!</v>
      </c>
    </row>
    <row r="72" spans="1:9" ht="52.5" hidden="1">
      <c r="A72" s="38"/>
      <c r="B72" s="33" t="s">
        <v>286</v>
      </c>
      <c r="C72" s="34" t="s">
        <v>371</v>
      </c>
      <c r="D72" s="35">
        <v>13</v>
      </c>
      <c r="E72" s="38" t="s">
        <v>375</v>
      </c>
      <c r="F72" s="38"/>
      <c r="G72" s="36">
        <f>SUM(G73+G74+G75)</f>
        <v>0</v>
      </c>
      <c r="H72" s="36">
        <f>SUM(H73+H74+H75)</f>
        <v>0</v>
      </c>
      <c r="I72" s="37" t="e">
        <f t="shared" si="0"/>
        <v>#DIV/0!</v>
      </c>
    </row>
    <row r="73" spans="1:9" ht="12.75" hidden="1">
      <c r="A73" s="38"/>
      <c r="B73" s="33" t="s">
        <v>298</v>
      </c>
      <c r="C73" s="34" t="s">
        <v>371</v>
      </c>
      <c r="D73" s="35">
        <v>13</v>
      </c>
      <c r="E73" s="38" t="s">
        <v>375</v>
      </c>
      <c r="F73" s="38">
        <v>110</v>
      </c>
      <c r="G73" s="36"/>
      <c r="H73" s="36"/>
      <c r="I73" s="37" t="e">
        <f t="shared" si="0"/>
        <v>#DIV/0!</v>
      </c>
    </row>
    <row r="74" spans="1:9" ht="26.25" hidden="1">
      <c r="A74" s="38"/>
      <c r="B74" s="33" t="s">
        <v>287</v>
      </c>
      <c r="C74" s="34" t="s">
        <v>371</v>
      </c>
      <c r="D74" s="35">
        <v>13</v>
      </c>
      <c r="E74" s="38" t="s">
        <v>375</v>
      </c>
      <c r="F74" s="38">
        <v>240</v>
      </c>
      <c r="G74" s="36"/>
      <c r="H74" s="36"/>
      <c r="I74" s="37" t="e">
        <f t="shared" si="0"/>
        <v>#DIV/0!</v>
      </c>
    </row>
    <row r="75" spans="1:9" ht="12.75" hidden="1">
      <c r="A75" s="38"/>
      <c r="B75" s="33" t="s">
        <v>289</v>
      </c>
      <c r="C75" s="34" t="s">
        <v>371</v>
      </c>
      <c r="D75" s="35">
        <v>13</v>
      </c>
      <c r="E75" s="38" t="s">
        <v>375</v>
      </c>
      <c r="F75" s="38">
        <v>850</v>
      </c>
      <c r="G75" s="36"/>
      <c r="H75" s="36"/>
      <c r="I75" s="37" t="e">
        <f t="shared" si="0"/>
        <v>#DIV/0!</v>
      </c>
    </row>
    <row r="76" spans="1:9" ht="12.75">
      <c r="A76" s="38"/>
      <c r="B76" s="33" t="s">
        <v>299</v>
      </c>
      <c r="C76" s="34" t="s">
        <v>378</v>
      </c>
      <c r="D76" s="35" t="s">
        <v>381</v>
      </c>
      <c r="E76" s="38"/>
      <c r="F76" s="38"/>
      <c r="G76" s="36">
        <f>SUM(G77)</f>
        <v>110</v>
      </c>
      <c r="H76" s="36">
        <f>SUM(H77)</f>
        <v>3.1</v>
      </c>
      <c r="I76" s="37">
        <f t="shared" si="0"/>
        <v>2.8181818181818183</v>
      </c>
    </row>
    <row r="77" spans="1:9" ht="26.25">
      <c r="A77" s="38"/>
      <c r="B77" s="33" t="s">
        <v>402</v>
      </c>
      <c r="C77" s="34" t="s">
        <v>378</v>
      </c>
      <c r="D77" s="35" t="s">
        <v>381</v>
      </c>
      <c r="E77" s="38" t="s">
        <v>403</v>
      </c>
      <c r="F77" s="38"/>
      <c r="G77" s="36">
        <f>SUM(G78)</f>
        <v>110</v>
      </c>
      <c r="H77" s="36">
        <f>SUM(H78)</f>
        <v>3.1</v>
      </c>
      <c r="I77" s="37">
        <f t="shared" si="0"/>
        <v>2.8181818181818183</v>
      </c>
    </row>
    <row r="78" spans="1:9" ht="26.25">
      <c r="A78" s="38"/>
      <c r="B78" s="33" t="s">
        <v>287</v>
      </c>
      <c r="C78" s="34" t="s">
        <v>378</v>
      </c>
      <c r="D78" s="35" t="s">
        <v>381</v>
      </c>
      <c r="E78" s="38" t="s">
        <v>403</v>
      </c>
      <c r="F78" s="38">
        <v>240</v>
      </c>
      <c r="G78" s="36">
        <v>110</v>
      </c>
      <c r="H78" s="36">
        <v>3.1</v>
      </c>
      <c r="I78" s="37">
        <f t="shared" si="0"/>
        <v>2.8181818181818183</v>
      </c>
    </row>
    <row r="79" spans="1:9" ht="26.25">
      <c r="A79" s="38"/>
      <c r="B79" s="33" t="s">
        <v>300</v>
      </c>
      <c r="C79" s="34" t="s">
        <v>372</v>
      </c>
      <c r="D79" s="35" t="s">
        <v>404</v>
      </c>
      <c r="E79" s="38"/>
      <c r="F79" s="38"/>
      <c r="G79" s="36">
        <f>SUM(G82+G80)</f>
        <v>2124.8</v>
      </c>
      <c r="H79" s="36">
        <f>SUM(H82+H80)</f>
        <v>405.1</v>
      </c>
      <c r="I79" s="37">
        <f t="shared" si="0"/>
        <v>19.06532379518072</v>
      </c>
    </row>
    <row r="80" spans="1:9" ht="39">
      <c r="A80" s="38"/>
      <c r="B80" s="33" t="s">
        <v>405</v>
      </c>
      <c r="C80" s="34" t="s">
        <v>372</v>
      </c>
      <c r="D80" s="35" t="s">
        <v>404</v>
      </c>
      <c r="E80" s="38" t="s">
        <v>385</v>
      </c>
      <c r="F80" s="38"/>
      <c r="G80" s="36">
        <f>SUM(G81)</f>
        <v>3</v>
      </c>
      <c r="H80" s="36">
        <f>SUM(H81)</f>
        <v>0</v>
      </c>
      <c r="I80" s="37">
        <f>SUM(H80/G80*100)</f>
        <v>0</v>
      </c>
    </row>
    <row r="81" spans="1:9" ht="12.75">
      <c r="A81" s="38"/>
      <c r="B81" s="33" t="s">
        <v>298</v>
      </c>
      <c r="C81" s="34" t="s">
        <v>372</v>
      </c>
      <c r="D81" s="35" t="s">
        <v>404</v>
      </c>
      <c r="E81" s="38" t="s">
        <v>385</v>
      </c>
      <c r="F81" s="38">
        <v>240</v>
      </c>
      <c r="G81" s="36">
        <v>3</v>
      </c>
      <c r="H81" s="36">
        <v>0</v>
      </c>
      <c r="I81" s="37">
        <f>SUM(H81/G81*100)</f>
        <v>0</v>
      </c>
    </row>
    <row r="82" spans="1:9" ht="39">
      <c r="A82" s="38"/>
      <c r="B82" s="33" t="s">
        <v>405</v>
      </c>
      <c r="C82" s="34" t="s">
        <v>372</v>
      </c>
      <c r="D82" s="35" t="s">
        <v>404</v>
      </c>
      <c r="E82" s="38" t="s">
        <v>406</v>
      </c>
      <c r="F82" s="38"/>
      <c r="G82" s="36">
        <f>SUM(G83+G84+G85)</f>
        <v>2121.8</v>
      </c>
      <c r="H82" s="36">
        <f>SUM(H83+H84+H85)</f>
        <v>405.1</v>
      </c>
      <c r="I82" s="37">
        <f t="shared" si="0"/>
        <v>19.092280139504194</v>
      </c>
    </row>
    <row r="83" spans="1:9" ht="12.75">
      <c r="A83" s="38"/>
      <c r="B83" s="33" t="s">
        <v>298</v>
      </c>
      <c r="C83" s="34" t="s">
        <v>372</v>
      </c>
      <c r="D83" s="35" t="s">
        <v>404</v>
      </c>
      <c r="E83" s="38" t="s">
        <v>406</v>
      </c>
      <c r="F83" s="38">
        <v>110</v>
      </c>
      <c r="G83" s="36">
        <v>1591.3</v>
      </c>
      <c r="H83" s="36">
        <v>294.1</v>
      </c>
      <c r="I83" s="37">
        <f aca="true" t="shared" si="1" ref="I83:I149">SUM(H83/G83*100)</f>
        <v>18.48174448564067</v>
      </c>
    </row>
    <row r="84" spans="1:9" ht="26.25">
      <c r="A84" s="38"/>
      <c r="B84" s="33" t="s">
        <v>287</v>
      </c>
      <c r="C84" s="34" t="s">
        <v>372</v>
      </c>
      <c r="D84" s="35" t="s">
        <v>404</v>
      </c>
      <c r="E84" s="38" t="s">
        <v>406</v>
      </c>
      <c r="F84" s="38">
        <v>240</v>
      </c>
      <c r="G84" s="36">
        <v>528</v>
      </c>
      <c r="H84" s="36">
        <v>110.7</v>
      </c>
      <c r="I84" s="37">
        <f t="shared" si="1"/>
        <v>20.96590909090909</v>
      </c>
    </row>
    <row r="85" spans="1:9" ht="12.75">
      <c r="A85" s="38"/>
      <c r="B85" s="33" t="s">
        <v>289</v>
      </c>
      <c r="C85" s="34" t="s">
        <v>372</v>
      </c>
      <c r="D85" s="35" t="s">
        <v>404</v>
      </c>
      <c r="E85" s="38" t="s">
        <v>406</v>
      </c>
      <c r="F85" s="38">
        <v>850</v>
      </c>
      <c r="G85" s="36">
        <v>2.5</v>
      </c>
      <c r="H85" s="36">
        <v>0.3</v>
      </c>
      <c r="I85" s="37">
        <f t="shared" si="1"/>
        <v>12</v>
      </c>
    </row>
    <row r="86" spans="1:9" ht="26.25">
      <c r="A86" s="38"/>
      <c r="B86" s="33" t="s">
        <v>301</v>
      </c>
      <c r="C86" s="34" t="s">
        <v>372</v>
      </c>
      <c r="D86" s="35">
        <v>14</v>
      </c>
      <c r="E86" s="38"/>
      <c r="F86" s="38"/>
      <c r="G86" s="36">
        <f>SUM(G87+G89)</f>
        <v>250</v>
      </c>
      <c r="H86" s="36">
        <f>SUM(H87+H89)</f>
        <v>0</v>
      </c>
      <c r="I86" s="37">
        <f t="shared" si="1"/>
        <v>0</v>
      </c>
    </row>
    <row r="87" spans="1:9" ht="26.25" hidden="1">
      <c r="A87" s="38"/>
      <c r="B87" s="33" t="s">
        <v>407</v>
      </c>
      <c r="C87" s="34" t="s">
        <v>372</v>
      </c>
      <c r="D87" s="35">
        <v>14</v>
      </c>
      <c r="E87" s="38" t="s">
        <v>408</v>
      </c>
      <c r="F87" s="38"/>
      <c r="G87" s="36">
        <f>SUM(G88)</f>
        <v>0</v>
      </c>
      <c r="H87" s="36">
        <f>SUM(H88)</f>
        <v>0</v>
      </c>
      <c r="I87" s="37" t="e">
        <f t="shared" si="1"/>
        <v>#DIV/0!</v>
      </c>
    </row>
    <row r="88" spans="1:9" ht="26.25" hidden="1">
      <c r="A88" s="38"/>
      <c r="B88" s="33" t="s">
        <v>287</v>
      </c>
      <c r="C88" s="34" t="s">
        <v>372</v>
      </c>
      <c r="D88" s="35">
        <v>14</v>
      </c>
      <c r="E88" s="38" t="s">
        <v>408</v>
      </c>
      <c r="F88" s="38">
        <v>240</v>
      </c>
      <c r="G88" s="36"/>
      <c r="H88" s="36"/>
      <c r="I88" s="37" t="e">
        <f t="shared" si="1"/>
        <v>#DIV/0!</v>
      </c>
    </row>
    <row r="89" spans="1:9" ht="39">
      <c r="A89" s="38"/>
      <c r="B89" s="33" t="s">
        <v>409</v>
      </c>
      <c r="C89" s="34" t="s">
        <v>372</v>
      </c>
      <c r="D89" s="35">
        <v>14</v>
      </c>
      <c r="E89" s="38" t="s">
        <v>410</v>
      </c>
      <c r="F89" s="38"/>
      <c r="G89" s="36">
        <f>SUM(G90)</f>
        <v>250</v>
      </c>
      <c r="H89" s="36">
        <f>SUM(H90)</f>
        <v>0</v>
      </c>
      <c r="I89" s="37">
        <f t="shared" si="1"/>
        <v>0</v>
      </c>
    </row>
    <row r="90" spans="1:9" ht="26.25">
      <c r="A90" s="38"/>
      <c r="B90" s="33" t="s">
        <v>287</v>
      </c>
      <c r="C90" s="34" t="s">
        <v>372</v>
      </c>
      <c r="D90" s="35">
        <v>14</v>
      </c>
      <c r="E90" s="38" t="s">
        <v>410</v>
      </c>
      <c r="F90" s="38">
        <v>240</v>
      </c>
      <c r="G90" s="36">
        <v>250</v>
      </c>
      <c r="H90" s="36">
        <v>0</v>
      </c>
      <c r="I90" s="37">
        <f t="shared" si="1"/>
        <v>0</v>
      </c>
    </row>
    <row r="91" spans="1:9" ht="12.75">
      <c r="A91" s="38"/>
      <c r="B91" s="33" t="s">
        <v>302</v>
      </c>
      <c r="C91" s="34" t="s">
        <v>381</v>
      </c>
      <c r="D91" s="35" t="s">
        <v>411</v>
      </c>
      <c r="E91" s="38"/>
      <c r="F91" s="38"/>
      <c r="G91" s="36">
        <f>SUM(G92)</f>
        <v>19947.9</v>
      </c>
      <c r="H91" s="36">
        <f>SUM(H92)</f>
        <v>676.1</v>
      </c>
      <c r="I91" s="37">
        <f t="shared" si="1"/>
        <v>3.3893292025727018</v>
      </c>
    </row>
    <row r="92" spans="1:9" ht="39">
      <c r="A92" s="38"/>
      <c r="B92" s="33" t="s">
        <v>412</v>
      </c>
      <c r="C92" s="34" t="s">
        <v>381</v>
      </c>
      <c r="D92" s="35" t="s">
        <v>411</v>
      </c>
      <c r="E92" s="38" t="s">
        <v>413</v>
      </c>
      <c r="F92" s="38"/>
      <c r="G92" s="36">
        <f>SUM(G93+G94+G95+G96)</f>
        <v>19947.9</v>
      </c>
      <c r="H92" s="36">
        <f>SUM(H93+H94+H95+H96)</f>
        <v>676.1</v>
      </c>
      <c r="I92" s="37">
        <f t="shared" si="1"/>
        <v>3.3893292025727018</v>
      </c>
    </row>
    <row r="93" spans="1:9" ht="12.75">
      <c r="A93" s="38"/>
      <c r="B93" s="33" t="s">
        <v>298</v>
      </c>
      <c r="C93" s="34" t="s">
        <v>381</v>
      </c>
      <c r="D93" s="35" t="s">
        <v>411</v>
      </c>
      <c r="E93" s="38" t="s">
        <v>413</v>
      </c>
      <c r="F93" s="38">
        <v>110</v>
      </c>
      <c r="G93" s="36">
        <v>3901.2</v>
      </c>
      <c r="H93" s="36">
        <v>635</v>
      </c>
      <c r="I93" s="37">
        <f t="shared" si="1"/>
        <v>16.27704296114016</v>
      </c>
    </row>
    <row r="94" spans="1:9" ht="26.25">
      <c r="A94" s="38"/>
      <c r="B94" s="33" t="s">
        <v>287</v>
      </c>
      <c r="C94" s="34" t="s">
        <v>381</v>
      </c>
      <c r="D94" s="35" t="s">
        <v>411</v>
      </c>
      <c r="E94" s="38" t="s">
        <v>413</v>
      </c>
      <c r="F94" s="38">
        <v>240</v>
      </c>
      <c r="G94" s="36">
        <v>728.2</v>
      </c>
      <c r="H94" s="36">
        <v>41.1</v>
      </c>
      <c r="I94" s="37">
        <f t="shared" si="1"/>
        <v>5.64405383136501</v>
      </c>
    </row>
    <row r="95" spans="1:9" ht="26.25">
      <c r="A95" s="38"/>
      <c r="B95" s="33" t="s">
        <v>303</v>
      </c>
      <c r="C95" s="34" t="s">
        <v>381</v>
      </c>
      <c r="D95" s="35" t="s">
        <v>411</v>
      </c>
      <c r="E95" s="38" t="s">
        <v>413</v>
      </c>
      <c r="F95" s="38">
        <v>810</v>
      </c>
      <c r="G95" s="36">
        <v>15317</v>
      </c>
      <c r="H95" s="36">
        <v>0</v>
      </c>
      <c r="I95" s="37">
        <f t="shared" si="1"/>
        <v>0</v>
      </c>
    </row>
    <row r="96" spans="1:9" ht="12.75">
      <c r="A96" s="38"/>
      <c r="B96" s="33" t="s">
        <v>289</v>
      </c>
      <c r="C96" s="34" t="s">
        <v>381</v>
      </c>
      <c r="D96" s="35" t="s">
        <v>411</v>
      </c>
      <c r="E96" s="38" t="s">
        <v>413</v>
      </c>
      <c r="F96" s="38">
        <v>850</v>
      </c>
      <c r="G96" s="36">
        <v>1.5</v>
      </c>
      <c r="H96" s="36">
        <v>0</v>
      </c>
      <c r="I96" s="37">
        <f t="shared" si="1"/>
        <v>0</v>
      </c>
    </row>
    <row r="97" spans="1:9" ht="12.75">
      <c r="A97" s="38"/>
      <c r="B97" s="33" t="s">
        <v>304</v>
      </c>
      <c r="C97" s="34" t="s">
        <v>381</v>
      </c>
      <c r="D97" s="35" t="s">
        <v>404</v>
      </c>
      <c r="E97" s="38"/>
      <c r="F97" s="38"/>
      <c r="G97" s="36">
        <f>SUM(G98+G100)</f>
        <v>250</v>
      </c>
      <c r="H97" s="36">
        <f>SUM(H98+H100)</f>
        <v>0</v>
      </c>
      <c r="I97" s="37">
        <f t="shared" si="1"/>
        <v>0</v>
      </c>
    </row>
    <row r="98" spans="1:9" ht="39" hidden="1">
      <c r="A98" s="38"/>
      <c r="B98" s="33" t="s">
        <v>414</v>
      </c>
      <c r="C98" s="34" t="s">
        <v>381</v>
      </c>
      <c r="D98" s="35" t="s">
        <v>404</v>
      </c>
      <c r="E98" s="38" t="s">
        <v>415</v>
      </c>
      <c r="F98" s="38"/>
      <c r="G98" s="36">
        <f>SUM(G99)</f>
        <v>0</v>
      </c>
      <c r="H98" s="36">
        <f>SUM(H99)</f>
        <v>0</v>
      </c>
      <c r="I98" s="37" t="e">
        <f t="shared" si="1"/>
        <v>#DIV/0!</v>
      </c>
    </row>
    <row r="99" spans="1:9" ht="26.25" hidden="1">
      <c r="A99" s="38"/>
      <c r="B99" s="33" t="s">
        <v>287</v>
      </c>
      <c r="C99" s="34" t="s">
        <v>381</v>
      </c>
      <c r="D99" s="35" t="s">
        <v>404</v>
      </c>
      <c r="E99" s="38" t="s">
        <v>415</v>
      </c>
      <c r="F99" s="38">
        <v>240</v>
      </c>
      <c r="G99" s="36"/>
      <c r="H99" s="36"/>
      <c r="I99" s="37" t="e">
        <f t="shared" si="1"/>
        <v>#DIV/0!</v>
      </c>
    </row>
    <row r="100" spans="1:9" ht="26.25">
      <c r="A100" s="38"/>
      <c r="B100" s="33" t="s">
        <v>416</v>
      </c>
      <c r="C100" s="34" t="s">
        <v>381</v>
      </c>
      <c r="D100" s="35" t="s">
        <v>404</v>
      </c>
      <c r="E100" s="38" t="s">
        <v>417</v>
      </c>
      <c r="F100" s="38"/>
      <c r="G100" s="36">
        <f>SUM(G101)</f>
        <v>250</v>
      </c>
      <c r="H100" s="36">
        <f>SUM(H101)</f>
        <v>0</v>
      </c>
      <c r="I100" s="37">
        <f t="shared" si="1"/>
        <v>0</v>
      </c>
    </row>
    <row r="101" spans="1:9" ht="26.25">
      <c r="A101" s="38"/>
      <c r="B101" s="33" t="s">
        <v>287</v>
      </c>
      <c r="C101" s="34" t="s">
        <v>381</v>
      </c>
      <c r="D101" s="35" t="s">
        <v>404</v>
      </c>
      <c r="E101" s="38" t="s">
        <v>417</v>
      </c>
      <c r="F101" s="38">
        <v>240</v>
      </c>
      <c r="G101" s="36">
        <v>250</v>
      </c>
      <c r="H101" s="36">
        <v>0</v>
      </c>
      <c r="I101" s="37">
        <f t="shared" si="1"/>
        <v>0</v>
      </c>
    </row>
    <row r="102" spans="1:9" ht="12.75">
      <c r="A102" s="38"/>
      <c r="B102" s="33" t="s">
        <v>305</v>
      </c>
      <c r="C102" s="34" t="s">
        <v>381</v>
      </c>
      <c r="D102" s="35">
        <v>10</v>
      </c>
      <c r="E102" s="38"/>
      <c r="F102" s="38"/>
      <c r="G102" s="36">
        <f>SUM(G103)</f>
        <v>600</v>
      </c>
      <c r="H102" s="36">
        <f>SUM(H103)</f>
        <v>0</v>
      </c>
      <c r="I102" s="37">
        <f t="shared" si="1"/>
        <v>0</v>
      </c>
    </row>
    <row r="103" spans="1:9" ht="26.25">
      <c r="A103" s="38"/>
      <c r="B103" s="33" t="s">
        <v>418</v>
      </c>
      <c r="C103" s="34" t="s">
        <v>381</v>
      </c>
      <c r="D103" s="35">
        <v>10</v>
      </c>
      <c r="E103" s="38" t="s">
        <v>419</v>
      </c>
      <c r="F103" s="38"/>
      <c r="G103" s="36">
        <f>SUM(G104)</f>
        <v>600</v>
      </c>
      <c r="H103" s="36">
        <f>SUM(H104)</f>
        <v>0</v>
      </c>
      <c r="I103" s="37">
        <f t="shared" si="1"/>
        <v>0</v>
      </c>
    </row>
    <row r="104" spans="1:9" ht="26.25">
      <c r="A104" s="38"/>
      <c r="B104" s="33" t="s">
        <v>287</v>
      </c>
      <c r="C104" s="34" t="s">
        <v>381</v>
      </c>
      <c r="D104" s="35">
        <v>10</v>
      </c>
      <c r="E104" s="38" t="s">
        <v>419</v>
      </c>
      <c r="F104" s="38">
        <v>240</v>
      </c>
      <c r="G104" s="36">
        <v>600</v>
      </c>
      <c r="H104" s="36">
        <v>0</v>
      </c>
      <c r="I104" s="37">
        <f t="shared" si="1"/>
        <v>0</v>
      </c>
    </row>
    <row r="105" spans="1:9" ht="12.75">
      <c r="A105" s="38"/>
      <c r="B105" s="33" t="s">
        <v>307</v>
      </c>
      <c r="C105" s="34" t="s">
        <v>381</v>
      </c>
      <c r="D105" s="35">
        <v>12</v>
      </c>
      <c r="E105" s="38"/>
      <c r="F105" s="38"/>
      <c r="G105" s="36">
        <f>SUM(G106)</f>
        <v>100</v>
      </c>
      <c r="H105" s="36">
        <f>SUM(H106)</f>
        <v>0</v>
      </c>
      <c r="I105" s="37">
        <f t="shared" si="1"/>
        <v>0</v>
      </c>
    </row>
    <row r="106" spans="1:9" ht="26.25">
      <c r="A106" s="38"/>
      <c r="B106" s="33" t="s">
        <v>420</v>
      </c>
      <c r="C106" s="34" t="s">
        <v>381</v>
      </c>
      <c r="D106" s="35">
        <v>12</v>
      </c>
      <c r="E106" s="38" t="s">
        <v>421</v>
      </c>
      <c r="F106" s="38"/>
      <c r="G106" s="36">
        <f>SUM(G107)</f>
        <v>100</v>
      </c>
      <c r="H106" s="36">
        <f>SUM(H107)</f>
        <v>0</v>
      </c>
      <c r="I106" s="37">
        <f t="shared" si="1"/>
        <v>0</v>
      </c>
    </row>
    <row r="107" spans="1:9" ht="26.25">
      <c r="A107" s="38"/>
      <c r="B107" s="33" t="s">
        <v>287</v>
      </c>
      <c r="C107" s="34" t="s">
        <v>381</v>
      </c>
      <c r="D107" s="35">
        <v>12</v>
      </c>
      <c r="E107" s="38" t="s">
        <v>421</v>
      </c>
      <c r="F107" s="38">
        <v>240</v>
      </c>
      <c r="G107" s="36">
        <v>100</v>
      </c>
      <c r="H107" s="36">
        <v>0</v>
      </c>
      <c r="I107" s="37">
        <f t="shared" si="1"/>
        <v>0</v>
      </c>
    </row>
    <row r="108" spans="1:9" ht="12.75">
      <c r="A108" s="38"/>
      <c r="B108" s="33" t="s">
        <v>310</v>
      </c>
      <c r="C108" s="34" t="s">
        <v>411</v>
      </c>
      <c r="D108" s="35" t="s">
        <v>372</v>
      </c>
      <c r="E108" s="38"/>
      <c r="F108" s="38"/>
      <c r="G108" s="36">
        <f>SUM(G109+G111)</f>
        <v>13531.3</v>
      </c>
      <c r="H108" s="36">
        <f>SUM(H109+H111)</f>
        <v>0</v>
      </c>
      <c r="I108" s="37">
        <f t="shared" si="1"/>
        <v>0</v>
      </c>
    </row>
    <row r="109" spans="1:9" ht="26.25">
      <c r="A109" s="38"/>
      <c r="B109" s="33" t="s">
        <v>422</v>
      </c>
      <c r="C109" s="34" t="s">
        <v>411</v>
      </c>
      <c r="D109" s="35" t="s">
        <v>372</v>
      </c>
      <c r="E109" s="38" t="s">
        <v>423</v>
      </c>
      <c r="F109" s="38"/>
      <c r="G109" s="36">
        <f>SUM(G110)</f>
        <v>9657.9</v>
      </c>
      <c r="H109" s="36">
        <f>SUM(H110)</f>
        <v>0</v>
      </c>
      <c r="I109" s="37">
        <f t="shared" si="1"/>
        <v>0</v>
      </c>
    </row>
    <row r="110" spans="1:9" ht="26.25">
      <c r="A110" s="38"/>
      <c r="B110" s="33" t="s">
        <v>287</v>
      </c>
      <c r="C110" s="34" t="s">
        <v>411</v>
      </c>
      <c r="D110" s="35" t="s">
        <v>372</v>
      </c>
      <c r="E110" s="38" t="s">
        <v>423</v>
      </c>
      <c r="F110" s="38">
        <v>240</v>
      </c>
      <c r="G110" s="36">
        <v>9657.9</v>
      </c>
      <c r="H110" s="36">
        <v>0</v>
      </c>
      <c r="I110" s="37">
        <f t="shared" si="1"/>
        <v>0</v>
      </c>
    </row>
    <row r="111" spans="1:9" ht="26.25">
      <c r="A111" s="38"/>
      <c r="B111" s="33" t="s">
        <v>386</v>
      </c>
      <c r="C111" s="34" t="s">
        <v>411</v>
      </c>
      <c r="D111" s="35" t="s">
        <v>372</v>
      </c>
      <c r="E111" s="38" t="s">
        <v>387</v>
      </c>
      <c r="F111" s="38"/>
      <c r="G111" s="36">
        <f>SUM(G112)</f>
        <v>3873.4</v>
      </c>
      <c r="H111" s="36">
        <f>SUM(H112)</f>
        <v>0</v>
      </c>
      <c r="I111" s="37">
        <f t="shared" si="1"/>
        <v>0</v>
      </c>
    </row>
    <row r="112" spans="1:9" ht="26.25">
      <c r="A112" s="38"/>
      <c r="B112" s="33" t="s">
        <v>303</v>
      </c>
      <c r="C112" s="34" t="s">
        <v>411</v>
      </c>
      <c r="D112" s="35" t="s">
        <v>372</v>
      </c>
      <c r="E112" s="38" t="s">
        <v>387</v>
      </c>
      <c r="F112" s="38">
        <v>810</v>
      </c>
      <c r="G112" s="36">
        <v>3873.4</v>
      </c>
      <c r="H112" s="36">
        <v>0</v>
      </c>
      <c r="I112" s="37">
        <f t="shared" si="1"/>
        <v>0</v>
      </c>
    </row>
    <row r="113" spans="1:9" ht="12.75">
      <c r="A113" s="38"/>
      <c r="B113" s="33" t="s">
        <v>311</v>
      </c>
      <c r="C113" s="34" t="s">
        <v>376</v>
      </c>
      <c r="D113" s="35" t="s">
        <v>411</v>
      </c>
      <c r="E113" s="38"/>
      <c r="F113" s="38"/>
      <c r="G113" s="36">
        <f>SUM(G114)</f>
        <v>700</v>
      </c>
      <c r="H113" s="36">
        <f>SUM(H114)</f>
        <v>0</v>
      </c>
      <c r="I113" s="37">
        <f t="shared" si="1"/>
        <v>0</v>
      </c>
    </row>
    <row r="114" spans="1:9" ht="26.25">
      <c r="A114" s="38"/>
      <c r="B114" s="33" t="s">
        <v>386</v>
      </c>
      <c r="C114" s="34" t="s">
        <v>376</v>
      </c>
      <c r="D114" s="35" t="s">
        <v>411</v>
      </c>
      <c r="E114" s="38" t="s">
        <v>387</v>
      </c>
      <c r="F114" s="38"/>
      <c r="G114" s="36">
        <f>SUM(G115)</f>
        <v>700</v>
      </c>
      <c r="H114" s="36">
        <f>SUM(H115)</f>
        <v>0</v>
      </c>
      <c r="I114" s="37">
        <f t="shared" si="1"/>
        <v>0</v>
      </c>
    </row>
    <row r="115" spans="1:9" ht="26.25">
      <c r="A115" s="38"/>
      <c r="B115" s="33" t="s">
        <v>287</v>
      </c>
      <c r="C115" s="34" t="s">
        <v>376</v>
      </c>
      <c r="D115" s="35" t="s">
        <v>411</v>
      </c>
      <c r="E115" s="38" t="s">
        <v>387</v>
      </c>
      <c r="F115" s="38">
        <v>240</v>
      </c>
      <c r="G115" s="36">
        <v>700</v>
      </c>
      <c r="H115" s="36">
        <v>0</v>
      </c>
      <c r="I115" s="37">
        <f t="shared" si="1"/>
        <v>0</v>
      </c>
    </row>
    <row r="116" spans="1:9" ht="12.75">
      <c r="A116" s="38"/>
      <c r="B116" s="33" t="s">
        <v>312</v>
      </c>
      <c r="C116" s="34" t="s">
        <v>389</v>
      </c>
      <c r="D116" s="35" t="s">
        <v>378</v>
      </c>
      <c r="E116" s="38"/>
      <c r="F116" s="38"/>
      <c r="G116" s="36">
        <f>SUM(G117)</f>
        <v>606</v>
      </c>
      <c r="H116" s="36">
        <f>SUM(H117)</f>
        <v>0</v>
      </c>
      <c r="I116" s="37">
        <f t="shared" si="1"/>
        <v>0</v>
      </c>
    </row>
    <row r="117" spans="1:9" ht="39">
      <c r="A117" s="38"/>
      <c r="B117" s="33" t="s">
        <v>424</v>
      </c>
      <c r="C117" s="34" t="s">
        <v>389</v>
      </c>
      <c r="D117" s="35" t="s">
        <v>378</v>
      </c>
      <c r="E117" s="38" t="s">
        <v>425</v>
      </c>
      <c r="F117" s="38"/>
      <c r="G117" s="36">
        <f>SUM(G118)</f>
        <v>606</v>
      </c>
      <c r="H117" s="36">
        <f>SUM(H118)</f>
        <v>0</v>
      </c>
      <c r="I117" s="37">
        <f t="shared" si="1"/>
        <v>0</v>
      </c>
    </row>
    <row r="118" spans="1:9" ht="26.25">
      <c r="A118" s="38"/>
      <c r="B118" s="33" t="s">
        <v>287</v>
      </c>
      <c r="C118" s="34" t="s">
        <v>389</v>
      </c>
      <c r="D118" s="35" t="s">
        <v>378</v>
      </c>
      <c r="E118" s="38" t="s">
        <v>425</v>
      </c>
      <c r="F118" s="38">
        <v>240</v>
      </c>
      <c r="G118" s="36">
        <v>606</v>
      </c>
      <c r="H118" s="36">
        <v>0</v>
      </c>
      <c r="I118" s="37">
        <f t="shared" si="1"/>
        <v>0</v>
      </c>
    </row>
    <row r="119" spans="1:9" ht="12.75">
      <c r="A119" s="38"/>
      <c r="B119" s="33" t="s">
        <v>315</v>
      </c>
      <c r="C119" s="34" t="s">
        <v>389</v>
      </c>
      <c r="D119" s="35" t="s">
        <v>389</v>
      </c>
      <c r="E119" s="38"/>
      <c r="F119" s="38"/>
      <c r="G119" s="36">
        <f>SUM(G120)</f>
        <v>1373</v>
      </c>
      <c r="H119" s="36">
        <f>SUM(H120)</f>
        <v>0</v>
      </c>
      <c r="I119" s="37">
        <f t="shared" si="1"/>
        <v>0</v>
      </c>
    </row>
    <row r="120" spans="1:9" ht="26.25">
      <c r="A120" s="38"/>
      <c r="B120" s="33" t="s">
        <v>426</v>
      </c>
      <c r="C120" s="34" t="s">
        <v>389</v>
      </c>
      <c r="D120" s="35" t="s">
        <v>389</v>
      </c>
      <c r="E120" s="38" t="s">
        <v>427</v>
      </c>
      <c r="F120" s="38"/>
      <c r="G120" s="36">
        <f>SUM(G121+G122)</f>
        <v>1373</v>
      </c>
      <c r="H120" s="36">
        <f>SUM(H121+H122)</f>
        <v>0</v>
      </c>
      <c r="I120" s="37">
        <f t="shared" si="1"/>
        <v>0</v>
      </c>
    </row>
    <row r="121" spans="1:9" ht="26.25">
      <c r="A121" s="38"/>
      <c r="B121" s="33" t="s">
        <v>287</v>
      </c>
      <c r="C121" s="34" t="s">
        <v>389</v>
      </c>
      <c r="D121" s="35" t="s">
        <v>389</v>
      </c>
      <c r="E121" s="38" t="s">
        <v>427</v>
      </c>
      <c r="F121" s="38">
        <v>240</v>
      </c>
      <c r="G121" s="36">
        <v>1083</v>
      </c>
      <c r="H121" s="36">
        <v>0</v>
      </c>
      <c r="I121" s="37">
        <f t="shared" si="1"/>
        <v>0</v>
      </c>
    </row>
    <row r="122" spans="1:9" ht="12.75">
      <c r="A122" s="38"/>
      <c r="B122" s="33" t="s">
        <v>316</v>
      </c>
      <c r="C122" s="34" t="s">
        <v>389</v>
      </c>
      <c r="D122" s="35" t="s">
        <v>389</v>
      </c>
      <c r="E122" s="38" t="s">
        <v>427</v>
      </c>
      <c r="F122" s="38">
        <v>350</v>
      </c>
      <c r="G122" s="36">
        <v>290</v>
      </c>
      <c r="H122" s="36">
        <v>0</v>
      </c>
      <c r="I122" s="37">
        <f t="shared" si="1"/>
        <v>0</v>
      </c>
    </row>
    <row r="123" spans="1:9" ht="12.75">
      <c r="A123" s="38"/>
      <c r="B123" s="33" t="s">
        <v>320</v>
      </c>
      <c r="C123" s="34">
        <v>10</v>
      </c>
      <c r="D123" s="35" t="s">
        <v>371</v>
      </c>
      <c r="E123" s="38"/>
      <c r="F123" s="38"/>
      <c r="G123" s="36">
        <f>SUM(G124)</f>
        <v>3000</v>
      </c>
      <c r="H123" s="36">
        <f>SUM(H124)</f>
        <v>454.3</v>
      </c>
      <c r="I123" s="37">
        <f t="shared" si="1"/>
        <v>15.143333333333334</v>
      </c>
    </row>
    <row r="124" spans="1:9" ht="66">
      <c r="A124" s="38"/>
      <c r="B124" s="33" t="s">
        <v>428</v>
      </c>
      <c r="C124" s="34">
        <v>10</v>
      </c>
      <c r="D124" s="35" t="s">
        <v>371</v>
      </c>
      <c r="E124" s="38" t="s">
        <v>429</v>
      </c>
      <c r="F124" s="38"/>
      <c r="G124" s="36">
        <f>SUM(G125)</f>
        <v>3000</v>
      </c>
      <c r="H124" s="36">
        <f>SUM(H125)</f>
        <v>454.3</v>
      </c>
      <c r="I124" s="37">
        <f t="shared" si="1"/>
        <v>15.143333333333334</v>
      </c>
    </row>
    <row r="125" spans="1:9" ht="12.75">
      <c r="A125" s="38"/>
      <c r="B125" s="33" t="s">
        <v>322</v>
      </c>
      <c r="C125" s="34">
        <v>10</v>
      </c>
      <c r="D125" s="35" t="s">
        <v>371</v>
      </c>
      <c r="E125" s="38" t="s">
        <v>429</v>
      </c>
      <c r="F125" s="38">
        <v>310</v>
      </c>
      <c r="G125" s="36">
        <v>3000</v>
      </c>
      <c r="H125" s="36">
        <v>454.3</v>
      </c>
      <c r="I125" s="37">
        <f t="shared" si="1"/>
        <v>15.143333333333334</v>
      </c>
    </row>
    <row r="126" spans="1:9" ht="12.75">
      <c r="A126" s="38"/>
      <c r="B126" s="33" t="s">
        <v>323</v>
      </c>
      <c r="C126" s="34">
        <v>10</v>
      </c>
      <c r="D126" s="35" t="s">
        <v>378</v>
      </c>
      <c r="E126" s="38"/>
      <c r="F126" s="38"/>
      <c r="G126" s="36">
        <f>SUM(G127+G131)</f>
        <v>3226.8199999999997</v>
      </c>
      <c r="H126" s="36">
        <f>SUM(H127+H131)</f>
        <v>521.6</v>
      </c>
      <c r="I126" s="37">
        <f t="shared" si="1"/>
        <v>16.164521107468037</v>
      </c>
    </row>
    <row r="127" spans="1:9" ht="66">
      <c r="A127" s="38"/>
      <c r="B127" s="33" t="s">
        <v>428</v>
      </c>
      <c r="C127" s="34">
        <v>10</v>
      </c>
      <c r="D127" s="35" t="s">
        <v>378</v>
      </c>
      <c r="E127" s="38" t="s">
        <v>429</v>
      </c>
      <c r="F127" s="38"/>
      <c r="G127" s="36">
        <f>SUM(G128+G129+G130)</f>
        <v>3226.8199999999997</v>
      </c>
      <c r="H127" s="36">
        <f>SUM(H128+H129+H130)</f>
        <v>521.6</v>
      </c>
      <c r="I127" s="37">
        <f t="shared" si="1"/>
        <v>16.164521107468037</v>
      </c>
    </row>
    <row r="128" spans="1:9" ht="12.75">
      <c r="A128" s="38"/>
      <c r="B128" s="33" t="s">
        <v>298</v>
      </c>
      <c r="C128" s="34">
        <v>10</v>
      </c>
      <c r="D128" s="35" t="s">
        <v>378</v>
      </c>
      <c r="E128" s="38" t="s">
        <v>429</v>
      </c>
      <c r="F128" s="38">
        <v>110</v>
      </c>
      <c r="G128" s="36">
        <v>2822.1</v>
      </c>
      <c r="H128" s="36">
        <v>504</v>
      </c>
      <c r="I128" s="37">
        <f t="shared" si="1"/>
        <v>17.859041139576913</v>
      </c>
    </row>
    <row r="129" spans="1:9" ht="26.25">
      <c r="A129" s="38"/>
      <c r="B129" s="33" t="s">
        <v>287</v>
      </c>
      <c r="C129" s="34">
        <v>10</v>
      </c>
      <c r="D129" s="35" t="s">
        <v>378</v>
      </c>
      <c r="E129" s="38" t="s">
        <v>429</v>
      </c>
      <c r="F129" s="38">
        <v>240</v>
      </c>
      <c r="G129" s="36">
        <v>403.72</v>
      </c>
      <c r="H129" s="36">
        <v>17.6</v>
      </c>
      <c r="I129" s="37">
        <f t="shared" si="1"/>
        <v>4.359457049440206</v>
      </c>
    </row>
    <row r="130" spans="1:9" ht="12.75">
      <c r="A130" s="38"/>
      <c r="B130" s="33" t="s">
        <v>289</v>
      </c>
      <c r="C130" s="34">
        <v>10</v>
      </c>
      <c r="D130" s="35" t="s">
        <v>378</v>
      </c>
      <c r="E130" s="38" t="s">
        <v>429</v>
      </c>
      <c r="F130" s="38">
        <v>850</v>
      </c>
      <c r="G130" s="36">
        <v>1</v>
      </c>
      <c r="H130" s="36">
        <v>0</v>
      </c>
      <c r="I130" s="37">
        <f t="shared" si="1"/>
        <v>0</v>
      </c>
    </row>
    <row r="131" spans="1:9" ht="12.75" hidden="1">
      <c r="A131" s="38"/>
      <c r="B131" s="33" t="s">
        <v>373</v>
      </c>
      <c r="C131" s="34">
        <v>10</v>
      </c>
      <c r="D131" s="35" t="s">
        <v>378</v>
      </c>
      <c r="E131" s="38" t="s">
        <v>374</v>
      </c>
      <c r="F131" s="38"/>
      <c r="G131" s="36">
        <f>SUM(G132)</f>
        <v>0</v>
      </c>
      <c r="H131" s="36">
        <f>SUM(H132)</f>
        <v>0</v>
      </c>
      <c r="I131" s="37" t="e">
        <f t="shared" si="1"/>
        <v>#DIV/0!</v>
      </c>
    </row>
    <row r="132" spans="1:9" ht="12.75" hidden="1">
      <c r="A132" s="38"/>
      <c r="B132" s="33" t="s">
        <v>325</v>
      </c>
      <c r="C132" s="34">
        <v>10</v>
      </c>
      <c r="D132" s="35" t="s">
        <v>378</v>
      </c>
      <c r="E132" s="38" t="s">
        <v>430</v>
      </c>
      <c r="F132" s="38"/>
      <c r="G132" s="36">
        <f>SUM(G133)</f>
        <v>0</v>
      </c>
      <c r="H132" s="36">
        <f>SUM(H133)</f>
        <v>0</v>
      </c>
      <c r="I132" s="37" t="e">
        <f t="shared" si="1"/>
        <v>#DIV/0!</v>
      </c>
    </row>
    <row r="133" spans="1:9" ht="12.75" hidden="1">
      <c r="A133" s="38"/>
      <c r="B133" s="33" t="s">
        <v>289</v>
      </c>
      <c r="C133" s="34">
        <v>10</v>
      </c>
      <c r="D133" s="35" t="s">
        <v>378</v>
      </c>
      <c r="E133" s="38" t="s">
        <v>430</v>
      </c>
      <c r="F133" s="38">
        <v>850</v>
      </c>
      <c r="G133" s="36"/>
      <c r="H133" s="36"/>
      <c r="I133" s="37" t="e">
        <f t="shared" si="1"/>
        <v>#DIV/0!</v>
      </c>
    </row>
    <row r="134" spans="1:9" ht="12.75">
      <c r="A134" s="38"/>
      <c r="B134" s="33" t="s">
        <v>321</v>
      </c>
      <c r="C134" s="34">
        <v>10</v>
      </c>
      <c r="D134" s="35" t="s">
        <v>372</v>
      </c>
      <c r="E134" s="38"/>
      <c r="F134" s="38"/>
      <c r="G134" s="36">
        <f aca="true" t="shared" si="2" ref="G134:H136">SUM(G135)</f>
        <v>220</v>
      </c>
      <c r="H134" s="36">
        <f t="shared" si="2"/>
        <v>220</v>
      </c>
      <c r="I134" s="37">
        <f t="shared" si="1"/>
        <v>100</v>
      </c>
    </row>
    <row r="135" spans="1:9" ht="12.75">
      <c r="A135" s="38"/>
      <c r="B135" s="33" t="s">
        <v>373</v>
      </c>
      <c r="C135" s="34">
        <v>10</v>
      </c>
      <c r="D135" s="35" t="s">
        <v>372</v>
      </c>
      <c r="E135" s="38" t="s">
        <v>374</v>
      </c>
      <c r="F135" s="38"/>
      <c r="G135" s="36">
        <f t="shared" si="2"/>
        <v>220</v>
      </c>
      <c r="H135" s="36">
        <f t="shared" si="2"/>
        <v>220</v>
      </c>
      <c r="I135" s="37">
        <f t="shared" si="1"/>
        <v>100</v>
      </c>
    </row>
    <row r="136" spans="1:9" ht="12.75">
      <c r="A136" s="38"/>
      <c r="B136" s="33" t="s">
        <v>325</v>
      </c>
      <c r="C136" s="34">
        <v>10</v>
      </c>
      <c r="D136" s="35" t="s">
        <v>372</v>
      </c>
      <c r="E136" s="38" t="s">
        <v>430</v>
      </c>
      <c r="F136" s="38"/>
      <c r="G136" s="36">
        <f t="shared" si="2"/>
        <v>220</v>
      </c>
      <c r="H136" s="36">
        <f t="shared" si="2"/>
        <v>220</v>
      </c>
      <c r="I136" s="37">
        <f t="shared" si="1"/>
        <v>100</v>
      </c>
    </row>
    <row r="137" spans="1:9" ht="12.75">
      <c r="A137" s="38"/>
      <c r="B137" s="33" t="s">
        <v>324</v>
      </c>
      <c r="C137" s="34">
        <v>10</v>
      </c>
      <c r="D137" s="35" t="s">
        <v>372</v>
      </c>
      <c r="E137" s="38" t="s">
        <v>430</v>
      </c>
      <c r="F137" s="38">
        <v>320</v>
      </c>
      <c r="G137" s="36">
        <v>220</v>
      </c>
      <c r="H137" s="36">
        <v>220</v>
      </c>
      <c r="I137" s="37">
        <f t="shared" si="1"/>
        <v>100</v>
      </c>
    </row>
    <row r="138" spans="1:9" ht="12.75">
      <c r="A138" s="38"/>
      <c r="B138" s="33" t="s">
        <v>326</v>
      </c>
      <c r="C138" s="34">
        <v>10</v>
      </c>
      <c r="D138" s="35" t="s">
        <v>381</v>
      </c>
      <c r="E138" s="38"/>
      <c r="F138" s="38"/>
      <c r="G138" s="36">
        <f>SUM(G139)</f>
        <v>6874</v>
      </c>
      <c r="H138" s="36">
        <f>SUM(H139)</f>
        <v>1459</v>
      </c>
      <c r="I138" s="37">
        <f t="shared" si="1"/>
        <v>21.22490544079139</v>
      </c>
    </row>
    <row r="139" spans="1:9" ht="66">
      <c r="A139" s="38"/>
      <c r="B139" s="33" t="s">
        <v>428</v>
      </c>
      <c r="C139" s="34">
        <v>10</v>
      </c>
      <c r="D139" s="35" t="s">
        <v>381</v>
      </c>
      <c r="E139" s="38" t="s">
        <v>429</v>
      </c>
      <c r="F139" s="38"/>
      <c r="G139" s="36">
        <f>SUM(G140)</f>
        <v>6874</v>
      </c>
      <c r="H139" s="36">
        <f>SUM(H140)</f>
        <v>1459</v>
      </c>
      <c r="I139" s="37">
        <f t="shared" si="1"/>
        <v>21.22490544079139</v>
      </c>
    </row>
    <row r="140" spans="1:9" ht="12.75">
      <c r="A140" s="38"/>
      <c r="B140" s="33" t="s">
        <v>324</v>
      </c>
      <c r="C140" s="34">
        <v>10</v>
      </c>
      <c r="D140" s="35" t="s">
        <v>381</v>
      </c>
      <c r="E140" s="38" t="s">
        <v>429</v>
      </c>
      <c r="F140" s="38">
        <v>320</v>
      </c>
      <c r="G140" s="36">
        <v>6874</v>
      </c>
      <c r="H140" s="36">
        <v>1459</v>
      </c>
      <c r="I140" s="37">
        <f t="shared" si="1"/>
        <v>21.22490544079139</v>
      </c>
    </row>
    <row r="141" spans="1:9" ht="12.75">
      <c r="A141" s="38"/>
      <c r="B141" s="33" t="s">
        <v>327</v>
      </c>
      <c r="C141" s="34" t="s">
        <v>431</v>
      </c>
      <c r="D141" s="35" t="s">
        <v>376</v>
      </c>
      <c r="E141" s="38"/>
      <c r="F141" s="38"/>
      <c r="G141" s="36">
        <f>SUM(G142)</f>
        <v>464.2</v>
      </c>
      <c r="H141" s="36">
        <f>SUM(H142)</f>
        <v>76.2</v>
      </c>
      <c r="I141" s="37">
        <f t="shared" si="1"/>
        <v>16.415338216286084</v>
      </c>
    </row>
    <row r="142" spans="1:9" ht="26.25">
      <c r="A142" s="38"/>
      <c r="B142" s="33" t="s">
        <v>432</v>
      </c>
      <c r="C142" s="34" t="s">
        <v>431</v>
      </c>
      <c r="D142" s="35" t="s">
        <v>376</v>
      </c>
      <c r="E142" s="38" t="s">
        <v>380</v>
      </c>
      <c r="F142" s="38"/>
      <c r="G142" s="36">
        <f>SUM(G143+G144)</f>
        <v>464.2</v>
      </c>
      <c r="H142" s="36">
        <f>SUM(H143+H144)</f>
        <v>76.2</v>
      </c>
      <c r="I142" s="37">
        <f t="shared" si="1"/>
        <v>16.415338216286084</v>
      </c>
    </row>
    <row r="143" spans="1:9" ht="12.75">
      <c r="A143" s="38"/>
      <c r="B143" s="33" t="s">
        <v>284</v>
      </c>
      <c r="C143" s="34" t="s">
        <v>431</v>
      </c>
      <c r="D143" s="35" t="s">
        <v>376</v>
      </c>
      <c r="E143" s="38" t="s">
        <v>380</v>
      </c>
      <c r="F143" s="38">
        <v>120</v>
      </c>
      <c r="G143" s="36">
        <v>384</v>
      </c>
      <c r="H143" s="36">
        <v>75</v>
      </c>
      <c r="I143" s="37">
        <f t="shared" si="1"/>
        <v>19.53125</v>
      </c>
    </row>
    <row r="144" spans="1:9" ht="26.25">
      <c r="A144" s="38"/>
      <c r="B144" s="33" t="s">
        <v>287</v>
      </c>
      <c r="C144" s="34" t="s">
        <v>431</v>
      </c>
      <c r="D144" s="35" t="s">
        <v>376</v>
      </c>
      <c r="E144" s="38" t="s">
        <v>380</v>
      </c>
      <c r="F144" s="38">
        <v>240</v>
      </c>
      <c r="G144" s="36">
        <v>80.2</v>
      </c>
      <c r="H144" s="36">
        <v>1.2</v>
      </c>
      <c r="I144" s="37">
        <f t="shared" si="1"/>
        <v>1.4962593516209477</v>
      </c>
    </row>
    <row r="145" spans="1:9" ht="12.75">
      <c r="A145" s="38"/>
      <c r="B145" s="33" t="s">
        <v>332</v>
      </c>
      <c r="C145" s="34">
        <v>14</v>
      </c>
      <c r="D145" s="35" t="s">
        <v>372</v>
      </c>
      <c r="E145" s="38"/>
      <c r="F145" s="38"/>
      <c r="G145" s="36">
        <f>SUM(G146)</f>
        <v>12989.6</v>
      </c>
      <c r="H145" s="36">
        <f>SUM(H146)</f>
        <v>912.7</v>
      </c>
      <c r="I145" s="37">
        <f t="shared" si="1"/>
        <v>7.0263903430436665</v>
      </c>
    </row>
    <row r="146" spans="1:9" ht="26.25">
      <c r="A146" s="38"/>
      <c r="B146" s="33" t="s">
        <v>379</v>
      </c>
      <c r="C146" s="34">
        <v>14</v>
      </c>
      <c r="D146" s="35" t="s">
        <v>372</v>
      </c>
      <c r="E146" s="38" t="s">
        <v>380</v>
      </c>
      <c r="F146" s="38"/>
      <c r="G146" s="36">
        <f>SUM(G147)</f>
        <v>12989.6</v>
      </c>
      <c r="H146" s="36">
        <f>SUM(H147)</f>
        <v>912.7</v>
      </c>
      <c r="I146" s="37">
        <f t="shared" si="1"/>
        <v>7.0263903430436665</v>
      </c>
    </row>
    <row r="147" spans="1:9" ht="12.75">
      <c r="A147" s="38"/>
      <c r="B147" s="33" t="s">
        <v>259</v>
      </c>
      <c r="C147" s="34">
        <v>14</v>
      </c>
      <c r="D147" s="35" t="s">
        <v>372</v>
      </c>
      <c r="E147" s="38" t="s">
        <v>380</v>
      </c>
      <c r="F147" s="38">
        <v>540</v>
      </c>
      <c r="G147" s="36">
        <v>12989.6</v>
      </c>
      <c r="H147" s="36">
        <v>912.7</v>
      </c>
      <c r="I147" s="37">
        <f t="shared" si="1"/>
        <v>7.0263903430436665</v>
      </c>
    </row>
    <row r="148" spans="1:9" ht="12.75">
      <c r="A148" s="27">
        <v>905</v>
      </c>
      <c r="B148" s="28" t="s">
        <v>433</v>
      </c>
      <c r="C148" s="47"/>
      <c r="D148" s="48"/>
      <c r="E148" s="38"/>
      <c r="F148" s="27"/>
      <c r="G148" s="39">
        <f>SUM(G149+G157+G162+G165+G168+G174+G177+G184+G187+G193+G198+G206+G212+G221+G227+G233+G238)</f>
        <v>221174.55000000002</v>
      </c>
      <c r="H148" s="39">
        <f>SUM(H149+H157+H162+H165+H168+H174+H177+H184+H187+H193+H198+H206+H212+H221+H227+H233+H238)</f>
        <v>51087.8</v>
      </c>
      <c r="I148" s="40">
        <f t="shared" si="1"/>
        <v>23.098408022080296</v>
      </c>
    </row>
    <row r="149" spans="1:9" ht="12.75">
      <c r="A149" s="27"/>
      <c r="B149" s="33" t="s">
        <v>295</v>
      </c>
      <c r="C149" s="34" t="s">
        <v>371</v>
      </c>
      <c r="D149" s="35">
        <v>13</v>
      </c>
      <c r="E149" s="38"/>
      <c r="F149" s="27"/>
      <c r="G149" s="36">
        <f>SUM(G150+G155)</f>
        <v>13069.6</v>
      </c>
      <c r="H149" s="36">
        <f>SUM(H150+H155)</f>
        <v>2488.7</v>
      </c>
      <c r="I149" s="37">
        <f t="shared" si="1"/>
        <v>19.0418987574218</v>
      </c>
    </row>
    <row r="150" spans="1:9" ht="39">
      <c r="A150" s="38"/>
      <c r="B150" s="33" t="s">
        <v>434</v>
      </c>
      <c r="C150" s="34" t="s">
        <v>371</v>
      </c>
      <c r="D150" s="35">
        <v>13</v>
      </c>
      <c r="E150" s="38" t="s">
        <v>435</v>
      </c>
      <c r="F150" s="38"/>
      <c r="G150" s="36">
        <f>SUM(G151+G152+G154+G153)</f>
        <v>12919.6</v>
      </c>
      <c r="H150" s="36">
        <f>SUM(H151+H152+H154+H153)</f>
        <v>2488.7</v>
      </c>
      <c r="I150" s="37">
        <f aca="true" t="shared" si="3" ref="I150:I218">SUM(H150/G150*100)</f>
        <v>19.262980278027182</v>
      </c>
    </row>
    <row r="151" spans="1:9" ht="12.75">
      <c r="A151" s="38"/>
      <c r="B151" s="33" t="s">
        <v>284</v>
      </c>
      <c r="C151" s="34" t="s">
        <v>371</v>
      </c>
      <c r="D151" s="35">
        <v>13</v>
      </c>
      <c r="E151" s="38" t="s">
        <v>435</v>
      </c>
      <c r="F151" s="38">
        <v>120</v>
      </c>
      <c r="G151" s="36">
        <v>8897.7</v>
      </c>
      <c r="H151" s="36">
        <v>1422.6</v>
      </c>
      <c r="I151" s="37">
        <f t="shared" si="3"/>
        <v>15.988401497016081</v>
      </c>
    </row>
    <row r="152" spans="1:9" ht="26.25">
      <c r="A152" s="38"/>
      <c r="B152" s="33" t="s">
        <v>287</v>
      </c>
      <c r="C152" s="34" t="s">
        <v>371</v>
      </c>
      <c r="D152" s="35">
        <v>13</v>
      </c>
      <c r="E152" s="38" t="s">
        <v>435</v>
      </c>
      <c r="F152" s="38">
        <v>240</v>
      </c>
      <c r="G152" s="36">
        <v>3611.9</v>
      </c>
      <c r="H152" s="36">
        <v>929.3</v>
      </c>
      <c r="I152" s="37">
        <f t="shared" si="3"/>
        <v>25.72884077632271</v>
      </c>
    </row>
    <row r="153" spans="1:9" ht="12.75" hidden="1">
      <c r="A153" s="38"/>
      <c r="B153" s="33" t="s">
        <v>436</v>
      </c>
      <c r="C153" s="34" t="s">
        <v>371</v>
      </c>
      <c r="D153" s="35">
        <v>13</v>
      </c>
      <c r="E153" s="38" t="s">
        <v>435</v>
      </c>
      <c r="F153" s="38">
        <v>410</v>
      </c>
      <c r="G153" s="36"/>
      <c r="H153" s="36"/>
      <c r="I153" s="37" t="e">
        <f t="shared" si="3"/>
        <v>#DIV/0!</v>
      </c>
    </row>
    <row r="154" spans="1:9" ht="12.75">
      <c r="A154" s="38"/>
      <c r="B154" s="33" t="s">
        <v>289</v>
      </c>
      <c r="C154" s="34" t="s">
        <v>371</v>
      </c>
      <c r="D154" s="35">
        <v>13</v>
      </c>
      <c r="E154" s="38" t="s">
        <v>435</v>
      </c>
      <c r="F154" s="38">
        <v>850</v>
      </c>
      <c r="G154" s="36">
        <v>410</v>
      </c>
      <c r="H154" s="36">
        <v>136.8</v>
      </c>
      <c r="I154" s="37">
        <f t="shared" si="3"/>
        <v>33.36585365853659</v>
      </c>
    </row>
    <row r="155" spans="1:9" ht="39">
      <c r="A155" s="41"/>
      <c r="B155" s="42" t="s">
        <v>297</v>
      </c>
      <c r="C155" s="43" t="s">
        <v>371</v>
      </c>
      <c r="D155" s="44">
        <v>13</v>
      </c>
      <c r="E155" s="41" t="s">
        <v>451</v>
      </c>
      <c r="F155" s="41"/>
      <c r="G155" s="45">
        <f>SUM(G156)</f>
        <v>150</v>
      </c>
      <c r="H155" s="45">
        <f>SUM(H156)</f>
        <v>0</v>
      </c>
      <c r="I155" s="46">
        <f t="shared" si="3"/>
        <v>0</v>
      </c>
    </row>
    <row r="156" spans="1:9" ht="26.25">
      <c r="A156" s="41"/>
      <c r="B156" s="42" t="s">
        <v>287</v>
      </c>
      <c r="C156" s="43" t="s">
        <v>371</v>
      </c>
      <c r="D156" s="44">
        <v>13</v>
      </c>
      <c r="E156" s="41" t="s">
        <v>451</v>
      </c>
      <c r="F156" s="41">
        <v>240</v>
      </c>
      <c r="G156" s="45">
        <v>150</v>
      </c>
      <c r="H156" s="45">
        <v>0</v>
      </c>
      <c r="I156" s="46">
        <f t="shared" si="3"/>
        <v>0</v>
      </c>
    </row>
    <row r="157" spans="1:9" ht="26.25">
      <c r="A157" s="38"/>
      <c r="B157" s="33" t="s">
        <v>301</v>
      </c>
      <c r="C157" s="34" t="s">
        <v>372</v>
      </c>
      <c r="D157" s="35">
        <v>14</v>
      </c>
      <c r="E157" s="38"/>
      <c r="F157" s="38"/>
      <c r="G157" s="36">
        <f>SUM(G158+G160)</f>
        <v>1093</v>
      </c>
      <c r="H157" s="36">
        <f>SUM(H158+H160)</f>
        <v>0</v>
      </c>
      <c r="I157" s="37">
        <f t="shared" si="3"/>
        <v>0</v>
      </c>
    </row>
    <row r="158" spans="1:9" ht="26.25">
      <c r="A158" s="38"/>
      <c r="B158" s="33" t="s">
        <v>407</v>
      </c>
      <c r="C158" s="34" t="s">
        <v>372</v>
      </c>
      <c r="D158" s="35">
        <v>14</v>
      </c>
      <c r="E158" s="38" t="s">
        <v>408</v>
      </c>
      <c r="F158" s="38"/>
      <c r="G158" s="36">
        <f>SUM(G159)</f>
        <v>43</v>
      </c>
      <c r="H158" s="36">
        <f>SUM(H159)</f>
        <v>0</v>
      </c>
      <c r="I158" s="37">
        <f t="shared" si="3"/>
        <v>0</v>
      </c>
    </row>
    <row r="159" spans="1:9" ht="26.25">
      <c r="A159" s="38"/>
      <c r="B159" s="33" t="s">
        <v>287</v>
      </c>
      <c r="C159" s="34" t="s">
        <v>372</v>
      </c>
      <c r="D159" s="35">
        <v>14</v>
      </c>
      <c r="E159" s="38" t="s">
        <v>408</v>
      </c>
      <c r="F159" s="38">
        <v>240</v>
      </c>
      <c r="G159" s="36">
        <v>43</v>
      </c>
      <c r="H159" s="36">
        <v>0</v>
      </c>
      <c r="I159" s="37">
        <f t="shared" si="3"/>
        <v>0</v>
      </c>
    </row>
    <row r="160" spans="1:9" ht="39">
      <c r="A160" s="38"/>
      <c r="B160" s="33" t="s">
        <v>409</v>
      </c>
      <c r="C160" s="34" t="s">
        <v>372</v>
      </c>
      <c r="D160" s="35">
        <v>14</v>
      </c>
      <c r="E160" s="38" t="s">
        <v>410</v>
      </c>
      <c r="F160" s="38"/>
      <c r="G160" s="36">
        <f>SUM(G161)</f>
        <v>1050</v>
      </c>
      <c r="H160" s="36">
        <f>SUM(H161)</f>
        <v>0</v>
      </c>
      <c r="I160" s="37">
        <f t="shared" si="3"/>
        <v>0</v>
      </c>
    </row>
    <row r="161" spans="1:9" ht="26.25">
      <c r="A161" s="38"/>
      <c r="B161" s="33" t="s">
        <v>287</v>
      </c>
      <c r="C161" s="34" t="s">
        <v>372</v>
      </c>
      <c r="D161" s="35">
        <v>14</v>
      </c>
      <c r="E161" s="38" t="s">
        <v>410</v>
      </c>
      <c r="F161" s="38">
        <v>240</v>
      </c>
      <c r="G161" s="36">
        <v>1050</v>
      </c>
      <c r="H161" s="36">
        <v>0</v>
      </c>
      <c r="I161" s="37">
        <f t="shared" si="3"/>
        <v>0</v>
      </c>
    </row>
    <row r="162" spans="1:9" ht="12.75" hidden="1">
      <c r="A162" s="38"/>
      <c r="B162" s="33" t="s">
        <v>304</v>
      </c>
      <c r="C162" s="34" t="s">
        <v>381</v>
      </c>
      <c r="D162" s="35" t="s">
        <v>404</v>
      </c>
      <c r="E162" s="38"/>
      <c r="F162" s="38"/>
      <c r="G162" s="36">
        <f>SUM(G163)</f>
        <v>0</v>
      </c>
      <c r="H162" s="36">
        <f>SUM(H163)</f>
        <v>0</v>
      </c>
      <c r="I162" s="37" t="e">
        <f t="shared" si="3"/>
        <v>#DIV/0!</v>
      </c>
    </row>
    <row r="163" spans="1:9" ht="39" hidden="1">
      <c r="A163" s="38"/>
      <c r="B163" s="33" t="s">
        <v>414</v>
      </c>
      <c r="C163" s="34" t="s">
        <v>381</v>
      </c>
      <c r="D163" s="35" t="s">
        <v>404</v>
      </c>
      <c r="E163" s="38" t="s">
        <v>415</v>
      </c>
      <c r="F163" s="38"/>
      <c r="G163" s="36">
        <f>SUM(G164)</f>
        <v>0</v>
      </c>
      <c r="H163" s="36">
        <f>SUM(H164)</f>
        <v>0</v>
      </c>
      <c r="I163" s="37" t="e">
        <f t="shared" si="3"/>
        <v>#DIV/0!</v>
      </c>
    </row>
    <row r="164" spans="1:9" ht="26.25" hidden="1">
      <c r="A164" s="38"/>
      <c r="B164" s="33" t="s">
        <v>287</v>
      </c>
      <c r="C164" s="34" t="s">
        <v>381</v>
      </c>
      <c r="D164" s="35" t="s">
        <v>404</v>
      </c>
      <c r="E164" s="38" t="s">
        <v>415</v>
      </c>
      <c r="F164" s="38">
        <v>240</v>
      </c>
      <c r="G164" s="36"/>
      <c r="H164" s="36"/>
      <c r="I164" s="37" t="e">
        <f t="shared" si="3"/>
        <v>#DIV/0!</v>
      </c>
    </row>
    <row r="165" spans="1:9" ht="12.75">
      <c r="A165" s="38"/>
      <c r="B165" s="33" t="s">
        <v>307</v>
      </c>
      <c r="C165" s="34" t="s">
        <v>381</v>
      </c>
      <c r="D165" s="35">
        <v>12</v>
      </c>
      <c r="E165" s="38"/>
      <c r="F165" s="38"/>
      <c r="G165" s="36">
        <f>SUM(G166)</f>
        <v>698.5</v>
      </c>
      <c r="H165" s="36">
        <f>SUM(H166)</f>
        <v>83.2</v>
      </c>
      <c r="I165" s="37">
        <f t="shared" si="3"/>
        <v>11.911238367931281</v>
      </c>
    </row>
    <row r="166" spans="1:9" ht="26.25">
      <c r="A166" s="38"/>
      <c r="B166" s="33" t="s">
        <v>420</v>
      </c>
      <c r="C166" s="34" t="s">
        <v>381</v>
      </c>
      <c r="D166" s="35">
        <v>12</v>
      </c>
      <c r="E166" s="38" t="s">
        <v>421</v>
      </c>
      <c r="F166" s="38"/>
      <c r="G166" s="36">
        <f>SUM(G167)</f>
        <v>698.5</v>
      </c>
      <c r="H166" s="36">
        <f>SUM(H167)</f>
        <v>83.2</v>
      </c>
      <c r="I166" s="37">
        <f t="shared" si="3"/>
        <v>11.911238367931281</v>
      </c>
    </row>
    <row r="167" spans="1:9" ht="12.75">
      <c r="A167" s="38"/>
      <c r="B167" s="33" t="s">
        <v>308</v>
      </c>
      <c r="C167" s="34" t="s">
        <v>381</v>
      </c>
      <c r="D167" s="35">
        <v>12</v>
      </c>
      <c r="E167" s="38" t="s">
        <v>421</v>
      </c>
      <c r="F167" s="38">
        <v>620</v>
      </c>
      <c r="G167" s="36">
        <v>698.5</v>
      </c>
      <c r="H167" s="36">
        <v>83.2</v>
      </c>
      <c r="I167" s="37">
        <f t="shared" si="3"/>
        <v>11.911238367931281</v>
      </c>
    </row>
    <row r="168" spans="1:9" ht="12.75">
      <c r="A168" s="38"/>
      <c r="B168" s="33" t="s">
        <v>309</v>
      </c>
      <c r="C168" s="34" t="s">
        <v>411</v>
      </c>
      <c r="D168" s="35" t="s">
        <v>371</v>
      </c>
      <c r="E168" s="38"/>
      <c r="F168" s="38"/>
      <c r="G168" s="36">
        <f>SUM(G169+G171)</f>
        <v>6838.4</v>
      </c>
      <c r="H168" s="36">
        <f>SUM(H169+H171)</f>
        <v>18.2</v>
      </c>
      <c r="I168" s="37">
        <f t="shared" si="3"/>
        <v>0.2661441272812354</v>
      </c>
    </row>
    <row r="169" spans="1:9" ht="39" hidden="1">
      <c r="A169" s="38"/>
      <c r="B169" s="33" t="s">
        <v>434</v>
      </c>
      <c r="C169" s="34" t="s">
        <v>411</v>
      </c>
      <c r="D169" s="35" t="s">
        <v>371</v>
      </c>
      <c r="E169" s="38" t="s">
        <v>435</v>
      </c>
      <c r="F169" s="38"/>
      <c r="G169" s="36">
        <f>SUM(G170)</f>
        <v>0</v>
      </c>
      <c r="H169" s="36">
        <f>SUM(H170)</f>
        <v>0</v>
      </c>
      <c r="I169" s="37" t="e">
        <f t="shared" si="3"/>
        <v>#DIV/0!</v>
      </c>
    </row>
    <row r="170" spans="1:9" ht="26.25" hidden="1">
      <c r="A170" s="38"/>
      <c r="B170" s="33" t="s">
        <v>287</v>
      </c>
      <c r="C170" s="34" t="s">
        <v>411</v>
      </c>
      <c r="D170" s="35" t="s">
        <v>371</v>
      </c>
      <c r="E170" s="38" t="s">
        <v>435</v>
      </c>
      <c r="F170" s="38">
        <v>240</v>
      </c>
      <c r="G170" s="36"/>
      <c r="H170" s="36"/>
      <c r="I170" s="37" t="e">
        <f t="shared" si="3"/>
        <v>#DIV/0!</v>
      </c>
    </row>
    <row r="171" spans="1:9" ht="26.25">
      <c r="A171" s="38"/>
      <c r="B171" s="33" t="s">
        <v>437</v>
      </c>
      <c r="C171" s="34" t="s">
        <v>411</v>
      </c>
      <c r="D171" s="35" t="s">
        <v>371</v>
      </c>
      <c r="E171" s="38" t="s">
        <v>438</v>
      </c>
      <c r="F171" s="38"/>
      <c r="G171" s="36">
        <f>SUM(G172)</f>
        <v>6838.4</v>
      </c>
      <c r="H171" s="36">
        <f>SUM(H172)</f>
        <v>18.2</v>
      </c>
      <c r="I171" s="37">
        <f t="shared" si="3"/>
        <v>0.2661441272812354</v>
      </c>
    </row>
    <row r="172" spans="1:9" ht="12.75">
      <c r="A172" s="38"/>
      <c r="B172" s="33" t="s">
        <v>439</v>
      </c>
      <c r="C172" s="34" t="s">
        <v>411</v>
      </c>
      <c r="D172" s="35" t="s">
        <v>371</v>
      </c>
      <c r="E172" s="38" t="s">
        <v>440</v>
      </c>
      <c r="F172" s="38"/>
      <c r="G172" s="36">
        <f>SUM(G173)</f>
        <v>6838.4</v>
      </c>
      <c r="H172" s="36">
        <f>SUM(H173)</f>
        <v>18.2</v>
      </c>
      <c r="I172" s="37">
        <f t="shared" si="3"/>
        <v>0.2661441272812354</v>
      </c>
    </row>
    <row r="173" spans="1:9" ht="26.25">
      <c r="A173" s="38"/>
      <c r="B173" s="33" t="s">
        <v>287</v>
      </c>
      <c r="C173" s="34" t="s">
        <v>411</v>
      </c>
      <c r="D173" s="35" t="s">
        <v>371</v>
      </c>
      <c r="E173" s="38" t="s">
        <v>440</v>
      </c>
      <c r="F173" s="38">
        <v>240</v>
      </c>
      <c r="G173" s="36">
        <v>6838.4</v>
      </c>
      <c r="H173" s="36">
        <v>18.2</v>
      </c>
      <c r="I173" s="37">
        <f t="shared" si="3"/>
        <v>0.2661441272812354</v>
      </c>
    </row>
    <row r="174" spans="1:9" ht="12.75">
      <c r="A174" s="41"/>
      <c r="B174" s="42" t="s">
        <v>310</v>
      </c>
      <c r="C174" s="43" t="s">
        <v>411</v>
      </c>
      <c r="D174" s="44" t="s">
        <v>372</v>
      </c>
      <c r="E174" s="41"/>
      <c r="F174" s="41"/>
      <c r="G174" s="45">
        <f>SUM(G175)</f>
        <v>2900</v>
      </c>
      <c r="H174" s="45">
        <f>SUM(H175)</f>
        <v>0</v>
      </c>
      <c r="I174" s="46">
        <f t="shared" si="3"/>
        <v>0</v>
      </c>
    </row>
    <row r="175" spans="1:9" ht="39">
      <c r="A175" s="41"/>
      <c r="B175" s="42" t="s">
        <v>296</v>
      </c>
      <c r="C175" s="43" t="s">
        <v>411</v>
      </c>
      <c r="D175" s="44" t="s">
        <v>372</v>
      </c>
      <c r="E175" s="41" t="s">
        <v>435</v>
      </c>
      <c r="F175" s="41"/>
      <c r="G175" s="45">
        <f>SUM(G176)</f>
        <v>2900</v>
      </c>
      <c r="H175" s="45">
        <f>SUM(H176)</f>
        <v>0</v>
      </c>
      <c r="I175" s="46">
        <f t="shared" si="3"/>
        <v>0</v>
      </c>
    </row>
    <row r="176" spans="1:9" ht="26.25">
      <c r="A176" s="41"/>
      <c r="B176" s="42" t="s">
        <v>287</v>
      </c>
      <c r="C176" s="43" t="s">
        <v>411</v>
      </c>
      <c r="D176" s="44" t="s">
        <v>372</v>
      </c>
      <c r="E176" s="41" t="s">
        <v>435</v>
      </c>
      <c r="F176" s="41">
        <v>240</v>
      </c>
      <c r="G176" s="45">
        <v>2900</v>
      </c>
      <c r="H176" s="45">
        <v>0</v>
      </c>
      <c r="I176" s="46">
        <f t="shared" si="3"/>
        <v>0</v>
      </c>
    </row>
    <row r="177" spans="1:9" ht="12.75">
      <c r="A177" s="38"/>
      <c r="B177" s="33" t="s">
        <v>312</v>
      </c>
      <c r="C177" s="34" t="s">
        <v>389</v>
      </c>
      <c r="D177" s="35" t="s">
        <v>378</v>
      </c>
      <c r="E177" s="38"/>
      <c r="F177" s="38"/>
      <c r="G177" s="36">
        <f>SUM(G178+G180)</f>
        <v>61503.35</v>
      </c>
      <c r="H177" s="36">
        <f>SUM(H178+H180)</f>
        <v>17517</v>
      </c>
      <c r="I177" s="37">
        <f t="shared" si="3"/>
        <v>28.481375404754377</v>
      </c>
    </row>
    <row r="178" spans="1:9" ht="39">
      <c r="A178" s="38"/>
      <c r="B178" s="33" t="s">
        <v>424</v>
      </c>
      <c r="C178" s="34" t="s">
        <v>389</v>
      </c>
      <c r="D178" s="35" t="s">
        <v>378</v>
      </c>
      <c r="E178" s="38" t="s">
        <v>425</v>
      </c>
      <c r="F178" s="38"/>
      <c r="G178" s="36">
        <f>SUM(G179)</f>
        <v>539.6</v>
      </c>
      <c r="H178" s="36">
        <f>SUM(H179)</f>
        <v>0</v>
      </c>
      <c r="I178" s="37">
        <f t="shared" si="3"/>
        <v>0</v>
      </c>
    </row>
    <row r="179" spans="1:9" ht="26.25">
      <c r="A179" s="38"/>
      <c r="B179" s="33" t="s">
        <v>287</v>
      </c>
      <c r="C179" s="34" t="s">
        <v>389</v>
      </c>
      <c r="D179" s="35" t="s">
        <v>378</v>
      </c>
      <c r="E179" s="38" t="s">
        <v>425</v>
      </c>
      <c r="F179" s="38">
        <v>240</v>
      </c>
      <c r="G179" s="36">
        <v>539.6</v>
      </c>
      <c r="H179" s="36">
        <v>0</v>
      </c>
      <c r="I179" s="37">
        <f t="shared" si="3"/>
        <v>0</v>
      </c>
    </row>
    <row r="180" spans="1:9" ht="52.5">
      <c r="A180" s="38"/>
      <c r="B180" s="33" t="s">
        <v>441</v>
      </c>
      <c r="C180" s="34" t="s">
        <v>389</v>
      </c>
      <c r="D180" s="35" t="s">
        <v>378</v>
      </c>
      <c r="E180" s="38" t="s">
        <v>442</v>
      </c>
      <c r="F180" s="38"/>
      <c r="G180" s="36">
        <f>SUM(G181+G182+G183)</f>
        <v>60963.75</v>
      </c>
      <c r="H180" s="36">
        <f>SUM(H181+H182+H183)</f>
        <v>17517</v>
      </c>
      <c r="I180" s="37">
        <f t="shared" si="3"/>
        <v>28.733468659654303</v>
      </c>
    </row>
    <row r="181" spans="1:9" ht="26.25">
      <c r="A181" s="38"/>
      <c r="B181" s="33" t="s">
        <v>287</v>
      </c>
      <c r="C181" s="34" t="s">
        <v>389</v>
      </c>
      <c r="D181" s="35" t="s">
        <v>378</v>
      </c>
      <c r="E181" s="38" t="s">
        <v>442</v>
      </c>
      <c r="F181" s="38">
        <v>240</v>
      </c>
      <c r="G181" s="36">
        <v>48963.75</v>
      </c>
      <c r="H181" s="36">
        <v>16507.2</v>
      </c>
      <c r="I181" s="37">
        <f t="shared" si="3"/>
        <v>33.71310408210156</v>
      </c>
    </row>
    <row r="182" spans="1:9" ht="66">
      <c r="A182" s="38"/>
      <c r="B182" s="33" t="s">
        <v>443</v>
      </c>
      <c r="C182" s="34" t="s">
        <v>389</v>
      </c>
      <c r="D182" s="35" t="s">
        <v>378</v>
      </c>
      <c r="E182" s="38" t="s">
        <v>442</v>
      </c>
      <c r="F182" s="38">
        <v>460</v>
      </c>
      <c r="G182" s="36">
        <v>9000</v>
      </c>
      <c r="H182" s="36">
        <v>0</v>
      </c>
      <c r="I182" s="37">
        <f t="shared" si="3"/>
        <v>0</v>
      </c>
    </row>
    <row r="183" spans="1:9" ht="12.75">
      <c r="A183" s="38"/>
      <c r="B183" s="33" t="s">
        <v>308</v>
      </c>
      <c r="C183" s="34" t="s">
        <v>389</v>
      </c>
      <c r="D183" s="35" t="s">
        <v>378</v>
      </c>
      <c r="E183" s="38" t="s">
        <v>442</v>
      </c>
      <c r="F183" s="38">
        <v>620</v>
      </c>
      <c r="G183" s="36">
        <v>3000</v>
      </c>
      <c r="H183" s="36">
        <v>1009.8</v>
      </c>
      <c r="I183" s="37">
        <f t="shared" si="3"/>
        <v>33.660000000000004</v>
      </c>
    </row>
    <row r="184" spans="1:9" ht="12.75">
      <c r="A184" s="38"/>
      <c r="B184" s="33" t="s">
        <v>313</v>
      </c>
      <c r="C184" s="34" t="s">
        <v>389</v>
      </c>
      <c r="D184" s="35" t="s">
        <v>372</v>
      </c>
      <c r="E184" s="38"/>
      <c r="F184" s="38"/>
      <c r="G184" s="36">
        <f>SUM(G185)</f>
        <v>19953.7</v>
      </c>
      <c r="H184" s="36">
        <f>SUM(H185)</f>
        <v>4800</v>
      </c>
      <c r="I184" s="37">
        <f t="shared" si="3"/>
        <v>24.055688919849448</v>
      </c>
    </row>
    <row r="185" spans="1:9" ht="26.25">
      <c r="A185" s="38"/>
      <c r="B185" s="33" t="s">
        <v>444</v>
      </c>
      <c r="C185" s="34" t="s">
        <v>389</v>
      </c>
      <c r="D185" s="35" t="s">
        <v>372</v>
      </c>
      <c r="E185" s="38" t="s">
        <v>445</v>
      </c>
      <c r="F185" s="38"/>
      <c r="G185" s="36">
        <f>SUM(G186)</f>
        <v>19953.7</v>
      </c>
      <c r="H185" s="36">
        <f>SUM(H186)</f>
        <v>4800</v>
      </c>
      <c r="I185" s="37">
        <f t="shared" si="3"/>
        <v>24.055688919849448</v>
      </c>
    </row>
    <row r="186" spans="1:9" ht="12.75">
      <c r="A186" s="38"/>
      <c r="B186" s="33" t="s">
        <v>314</v>
      </c>
      <c r="C186" s="34" t="s">
        <v>389</v>
      </c>
      <c r="D186" s="35" t="s">
        <v>372</v>
      </c>
      <c r="E186" s="38" t="s">
        <v>445</v>
      </c>
      <c r="F186" s="38">
        <v>610</v>
      </c>
      <c r="G186" s="36">
        <v>19953.7</v>
      </c>
      <c r="H186" s="36">
        <v>4800</v>
      </c>
      <c r="I186" s="37">
        <f t="shared" si="3"/>
        <v>24.055688919849448</v>
      </c>
    </row>
    <row r="187" spans="1:9" ht="12.75">
      <c r="A187" s="38"/>
      <c r="B187" s="33" t="s">
        <v>315</v>
      </c>
      <c r="C187" s="34" t="s">
        <v>389</v>
      </c>
      <c r="D187" s="35" t="s">
        <v>389</v>
      </c>
      <c r="E187" s="38"/>
      <c r="F187" s="38"/>
      <c r="G187" s="36">
        <f>SUM(G188+G190)</f>
        <v>1270</v>
      </c>
      <c r="H187" s="36">
        <f>SUM(H188+H190)</f>
        <v>634</v>
      </c>
      <c r="I187" s="37">
        <f t="shared" si="3"/>
        <v>49.92125984251968</v>
      </c>
    </row>
    <row r="188" spans="1:9" ht="26.25">
      <c r="A188" s="38"/>
      <c r="B188" s="33" t="s">
        <v>426</v>
      </c>
      <c r="C188" s="34" t="s">
        <v>389</v>
      </c>
      <c r="D188" s="35" t="s">
        <v>389</v>
      </c>
      <c r="E188" s="38" t="s">
        <v>427</v>
      </c>
      <c r="F188" s="38"/>
      <c r="G188" s="36">
        <f>SUM(G189)</f>
        <v>525</v>
      </c>
      <c r="H188" s="36">
        <f>SUM(H189)</f>
        <v>525</v>
      </c>
      <c r="I188" s="37">
        <f t="shared" si="3"/>
        <v>100</v>
      </c>
    </row>
    <row r="189" spans="1:9" ht="12.75">
      <c r="A189" s="38"/>
      <c r="B189" s="33" t="s">
        <v>308</v>
      </c>
      <c r="C189" s="34" t="s">
        <v>389</v>
      </c>
      <c r="D189" s="35" t="s">
        <v>389</v>
      </c>
      <c r="E189" s="38" t="s">
        <v>427</v>
      </c>
      <c r="F189" s="38">
        <v>620</v>
      </c>
      <c r="G189" s="36">
        <v>525</v>
      </c>
      <c r="H189" s="36">
        <v>525</v>
      </c>
      <c r="I189" s="37">
        <f t="shared" si="3"/>
        <v>100</v>
      </c>
    </row>
    <row r="190" spans="1:9" ht="26.25">
      <c r="A190" s="38"/>
      <c r="B190" s="33" t="s">
        <v>446</v>
      </c>
      <c r="C190" s="34" t="s">
        <v>389</v>
      </c>
      <c r="D190" s="35" t="s">
        <v>389</v>
      </c>
      <c r="E190" s="38" t="s">
        <v>447</v>
      </c>
      <c r="F190" s="38"/>
      <c r="G190" s="36">
        <f>SUM(G191+G192)</f>
        <v>745</v>
      </c>
      <c r="H190" s="36">
        <f>SUM(H191+H192)</f>
        <v>109</v>
      </c>
      <c r="I190" s="37">
        <f t="shared" si="3"/>
        <v>14.630872483221477</v>
      </c>
    </row>
    <row r="191" spans="1:9" ht="26.25">
      <c r="A191" s="38"/>
      <c r="B191" s="33" t="s">
        <v>287</v>
      </c>
      <c r="C191" s="34" t="s">
        <v>389</v>
      </c>
      <c r="D191" s="35" t="s">
        <v>389</v>
      </c>
      <c r="E191" s="38" t="s">
        <v>447</v>
      </c>
      <c r="F191" s="38">
        <v>240</v>
      </c>
      <c r="G191" s="36">
        <v>665</v>
      </c>
      <c r="H191" s="36">
        <v>109</v>
      </c>
      <c r="I191" s="37">
        <f t="shared" si="3"/>
        <v>16.390977443609025</v>
      </c>
    </row>
    <row r="192" spans="1:9" ht="12.75">
      <c r="A192" s="38"/>
      <c r="B192" s="33" t="s">
        <v>308</v>
      </c>
      <c r="C192" s="34" t="s">
        <v>389</v>
      </c>
      <c r="D192" s="35" t="s">
        <v>389</v>
      </c>
      <c r="E192" s="38" t="s">
        <v>447</v>
      </c>
      <c r="F192" s="38">
        <v>620</v>
      </c>
      <c r="G192" s="36">
        <v>80</v>
      </c>
      <c r="H192" s="36">
        <v>0</v>
      </c>
      <c r="I192" s="37">
        <f t="shared" si="3"/>
        <v>0</v>
      </c>
    </row>
    <row r="193" spans="1:9" ht="12.75">
      <c r="A193" s="38"/>
      <c r="B193" s="33" t="s">
        <v>317</v>
      </c>
      <c r="C193" s="34" t="s">
        <v>389</v>
      </c>
      <c r="D193" s="35" t="s">
        <v>404</v>
      </c>
      <c r="E193" s="38"/>
      <c r="F193" s="38"/>
      <c r="G193" s="36">
        <f>SUM(G194+G196)</f>
        <v>9761.400000000001</v>
      </c>
      <c r="H193" s="36">
        <f>SUM(H194+H196)</f>
        <v>2069.4</v>
      </c>
      <c r="I193" s="37">
        <f t="shared" si="3"/>
        <v>21.199827893539858</v>
      </c>
    </row>
    <row r="194" spans="1:9" ht="26.25">
      <c r="A194" s="38"/>
      <c r="B194" s="33" t="s">
        <v>448</v>
      </c>
      <c r="C194" s="34" t="s">
        <v>389</v>
      </c>
      <c r="D194" s="35" t="s">
        <v>404</v>
      </c>
      <c r="E194" s="38" t="s">
        <v>449</v>
      </c>
      <c r="F194" s="38"/>
      <c r="G194" s="36">
        <f>SUM(G195)</f>
        <v>4980.3</v>
      </c>
      <c r="H194" s="36">
        <f>SUM(H195)</f>
        <v>1017.4</v>
      </c>
      <c r="I194" s="37">
        <f t="shared" si="3"/>
        <v>20.4284882436801</v>
      </c>
    </row>
    <row r="195" spans="1:9" ht="26.25">
      <c r="A195" s="38"/>
      <c r="B195" s="33" t="s">
        <v>287</v>
      </c>
      <c r="C195" s="34" t="s">
        <v>389</v>
      </c>
      <c r="D195" s="35" t="s">
        <v>404</v>
      </c>
      <c r="E195" s="38" t="s">
        <v>449</v>
      </c>
      <c r="F195" s="38">
        <v>240</v>
      </c>
      <c r="G195" s="36">
        <v>4980.3</v>
      </c>
      <c r="H195" s="36">
        <v>1017.4</v>
      </c>
      <c r="I195" s="37">
        <f t="shared" si="3"/>
        <v>20.4284882436801</v>
      </c>
    </row>
    <row r="196" spans="1:9" ht="52.5">
      <c r="A196" s="38"/>
      <c r="B196" s="33" t="s">
        <v>441</v>
      </c>
      <c r="C196" s="34" t="s">
        <v>389</v>
      </c>
      <c r="D196" s="35" t="s">
        <v>404</v>
      </c>
      <c r="E196" s="38" t="s">
        <v>442</v>
      </c>
      <c r="F196" s="38"/>
      <c r="G196" s="36">
        <f>SUM(G197)</f>
        <v>4781.1</v>
      </c>
      <c r="H196" s="36">
        <f>SUM(H197)</f>
        <v>1052</v>
      </c>
      <c r="I196" s="37">
        <f t="shared" si="3"/>
        <v>22.003304678839598</v>
      </c>
    </row>
    <row r="197" spans="1:9" ht="12.75">
      <c r="A197" s="38"/>
      <c r="B197" s="33" t="s">
        <v>308</v>
      </c>
      <c r="C197" s="34" t="s">
        <v>389</v>
      </c>
      <c r="D197" s="35" t="s">
        <v>404</v>
      </c>
      <c r="E197" s="38" t="s">
        <v>442</v>
      </c>
      <c r="F197" s="38">
        <v>620</v>
      </c>
      <c r="G197" s="36">
        <v>4781.1</v>
      </c>
      <c r="H197" s="36">
        <v>1052</v>
      </c>
      <c r="I197" s="37">
        <f t="shared" si="3"/>
        <v>22.003304678839598</v>
      </c>
    </row>
    <row r="198" spans="1:9" ht="12.75">
      <c r="A198" s="38"/>
      <c r="B198" s="33" t="s">
        <v>318</v>
      </c>
      <c r="C198" s="34" t="s">
        <v>450</v>
      </c>
      <c r="D198" s="35" t="s">
        <v>371</v>
      </c>
      <c r="E198" s="38"/>
      <c r="F198" s="38"/>
      <c r="G198" s="36">
        <f>SUM(G201+G199)</f>
        <v>29996.3</v>
      </c>
      <c r="H198" s="36">
        <f>SUM(H201+H199)</f>
        <v>7401.5</v>
      </c>
      <c r="I198" s="37">
        <f t="shared" si="3"/>
        <v>24.67470988088531</v>
      </c>
    </row>
    <row r="199" spans="1:9" ht="39">
      <c r="A199" s="41"/>
      <c r="B199" s="42" t="s">
        <v>290</v>
      </c>
      <c r="C199" s="43" t="s">
        <v>450</v>
      </c>
      <c r="D199" s="44" t="s">
        <v>371</v>
      </c>
      <c r="E199" s="41" t="s">
        <v>385</v>
      </c>
      <c r="F199" s="41"/>
      <c r="G199" s="45">
        <f>SUM(G200)</f>
        <v>15</v>
      </c>
      <c r="H199" s="45">
        <f>SUM(H200)</f>
        <v>0</v>
      </c>
      <c r="I199" s="37">
        <f t="shared" si="3"/>
        <v>0</v>
      </c>
    </row>
    <row r="200" spans="1:9" ht="26.25">
      <c r="A200" s="41"/>
      <c r="B200" s="42" t="s">
        <v>287</v>
      </c>
      <c r="C200" s="43" t="s">
        <v>450</v>
      </c>
      <c r="D200" s="44" t="s">
        <v>371</v>
      </c>
      <c r="E200" s="41" t="s">
        <v>385</v>
      </c>
      <c r="F200" s="41">
        <v>240</v>
      </c>
      <c r="G200" s="45">
        <v>15</v>
      </c>
      <c r="H200" s="45">
        <v>0</v>
      </c>
      <c r="I200" s="37">
        <f t="shared" si="3"/>
        <v>0</v>
      </c>
    </row>
    <row r="201" spans="1:9" ht="26.25">
      <c r="A201" s="38"/>
      <c r="B201" s="33" t="s">
        <v>444</v>
      </c>
      <c r="C201" s="34" t="s">
        <v>450</v>
      </c>
      <c r="D201" s="35" t="s">
        <v>371</v>
      </c>
      <c r="E201" s="38" t="s">
        <v>445</v>
      </c>
      <c r="F201" s="38"/>
      <c r="G201" s="36">
        <f>SUM(G202+G203+G204+G205)</f>
        <v>29981.3</v>
      </c>
      <c r="H201" s="36">
        <f>SUM(H202+H203+H204+H205)</f>
        <v>7401.5</v>
      </c>
      <c r="I201" s="37">
        <f t="shared" si="3"/>
        <v>24.687054930906932</v>
      </c>
    </row>
    <row r="202" spans="1:9" ht="12.75">
      <c r="A202" s="38"/>
      <c r="B202" s="33" t="s">
        <v>298</v>
      </c>
      <c r="C202" s="34" t="s">
        <v>450</v>
      </c>
      <c r="D202" s="35" t="s">
        <v>371</v>
      </c>
      <c r="E202" s="38" t="s">
        <v>445</v>
      </c>
      <c r="F202" s="38">
        <v>110</v>
      </c>
      <c r="G202" s="36">
        <v>4782.5</v>
      </c>
      <c r="H202" s="36">
        <v>977</v>
      </c>
      <c r="I202" s="37">
        <f t="shared" si="3"/>
        <v>20.42864610559331</v>
      </c>
    </row>
    <row r="203" spans="1:9" ht="26.25">
      <c r="A203" s="38"/>
      <c r="B203" s="33" t="s">
        <v>287</v>
      </c>
      <c r="C203" s="34" t="s">
        <v>450</v>
      </c>
      <c r="D203" s="35" t="s">
        <v>371</v>
      </c>
      <c r="E203" s="38" t="s">
        <v>445</v>
      </c>
      <c r="F203" s="38">
        <v>240</v>
      </c>
      <c r="G203" s="36">
        <v>512</v>
      </c>
      <c r="H203" s="36">
        <v>123.6</v>
      </c>
      <c r="I203" s="37">
        <f t="shared" si="3"/>
        <v>24.140625</v>
      </c>
    </row>
    <row r="204" spans="1:9" ht="12.75">
      <c r="A204" s="38"/>
      <c r="B204" s="33" t="s">
        <v>314</v>
      </c>
      <c r="C204" s="34" t="s">
        <v>450</v>
      </c>
      <c r="D204" s="35" t="s">
        <v>371</v>
      </c>
      <c r="E204" s="38" t="s">
        <v>445</v>
      </c>
      <c r="F204" s="38">
        <v>610</v>
      </c>
      <c r="G204" s="36">
        <v>24680</v>
      </c>
      <c r="H204" s="36">
        <v>6300</v>
      </c>
      <c r="I204" s="37">
        <f t="shared" si="3"/>
        <v>25.526742301458672</v>
      </c>
    </row>
    <row r="205" spans="1:9" ht="12.75">
      <c r="A205" s="38"/>
      <c r="B205" s="33" t="s">
        <v>289</v>
      </c>
      <c r="C205" s="34" t="s">
        <v>450</v>
      </c>
      <c r="D205" s="35" t="s">
        <v>371</v>
      </c>
      <c r="E205" s="38" t="s">
        <v>445</v>
      </c>
      <c r="F205" s="38">
        <v>850</v>
      </c>
      <c r="G205" s="36">
        <v>6.8</v>
      </c>
      <c r="H205" s="36">
        <v>0.9</v>
      </c>
      <c r="I205" s="37">
        <f t="shared" si="3"/>
        <v>13.23529411764706</v>
      </c>
    </row>
    <row r="206" spans="1:9" ht="12.75">
      <c r="A206" s="38"/>
      <c r="B206" s="33" t="s">
        <v>319</v>
      </c>
      <c r="C206" s="34" t="s">
        <v>450</v>
      </c>
      <c r="D206" s="35" t="s">
        <v>381</v>
      </c>
      <c r="E206" s="38"/>
      <c r="F206" s="38"/>
      <c r="G206" s="36">
        <f>SUM(G209+G207)</f>
        <v>1652.5</v>
      </c>
      <c r="H206" s="36">
        <f>SUM(H209+H207)</f>
        <v>976.3</v>
      </c>
      <c r="I206" s="37">
        <f t="shared" si="3"/>
        <v>59.08018154311648</v>
      </c>
    </row>
    <row r="207" spans="1:9" ht="39" hidden="1">
      <c r="A207" s="38"/>
      <c r="B207" s="33" t="s">
        <v>297</v>
      </c>
      <c r="C207" s="34" t="s">
        <v>450</v>
      </c>
      <c r="D207" s="35" t="s">
        <v>381</v>
      </c>
      <c r="E207" s="38" t="s">
        <v>451</v>
      </c>
      <c r="F207" s="38"/>
      <c r="G207" s="36">
        <f>SUM(G208)</f>
        <v>0</v>
      </c>
      <c r="H207" s="36">
        <f>SUM(H208)</f>
        <v>0</v>
      </c>
      <c r="I207" s="37" t="e">
        <f t="shared" si="3"/>
        <v>#DIV/0!</v>
      </c>
    </row>
    <row r="208" spans="1:9" ht="12.75" hidden="1">
      <c r="A208" s="38"/>
      <c r="B208" s="33" t="s">
        <v>314</v>
      </c>
      <c r="C208" s="34" t="s">
        <v>450</v>
      </c>
      <c r="D208" s="35" t="s">
        <v>381</v>
      </c>
      <c r="E208" s="38" t="s">
        <v>451</v>
      </c>
      <c r="F208" s="38">
        <v>610</v>
      </c>
      <c r="G208" s="36"/>
      <c r="H208" s="36"/>
      <c r="I208" s="37" t="e">
        <f t="shared" si="3"/>
        <v>#DIV/0!</v>
      </c>
    </row>
    <row r="209" spans="1:9" ht="26.25">
      <c r="A209" s="38"/>
      <c r="B209" s="33" t="s">
        <v>444</v>
      </c>
      <c r="C209" s="34" t="s">
        <v>450</v>
      </c>
      <c r="D209" s="35" t="s">
        <v>381</v>
      </c>
      <c r="E209" s="38" t="s">
        <v>445</v>
      </c>
      <c r="F209" s="38"/>
      <c r="G209" s="36">
        <f>SUM(G210+G211)</f>
        <v>1652.5</v>
      </c>
      <c r="H209" s="36">
        <f>SUM(H210+H211)</f>
        <v>976.3</v>
      </c>
      <c r="I209" s="37">
        <f t="shared" si="3"/>
        <v>59.08018154311648</v>
      </c>
    </row>
    <row r="210" spans="1:9" ht="26.25">
      <c r="A210" s="38"/>
      <c r="B210" s="33" t="s">
        <v>287</v>
      </c>
      <c r="C210" s="34" t="s">
        <v>450</v>
      </c>
      <c r="D210" s="35" t="s">
        <v>381</v>
      </c>
      <c r="E210" s="38" t="s">
        <v>445</v>
      </c>
      <c r="F210" s="38">
        <v>240</v>
      </c>
      <c r="G210" s="36">
        <v>642.5</v>
      </c>
      <c r="H210" s="36">
        <v>121.3</v>
      </c>
      <c r="I210" s="37">
        <f t="shared" si="3"/>
        <v>18.87937743190661</v>
      </c>
    </row>
    <row r="211" spans="1:9" ht="12.75">
      <c r="A211" s="38"/>
      <c r="B211" s="33" t="s">
        <v>314</v>
      </c>
      <c r="C211" s="34" t="s">
        <v>450</v>
      </c>
      <c r="D211" s="35" t="s">
        <v>381</v>
      </c>
      <c r="E211" s="38" t="s">
        <v>445</v>
      </c>
      <c r="F211" s="38">
        <v>610</v>
      </c>
      <c r="G211" s="36">
        <v>1010</v>
      </c>
      <c r="H211" s="36">
        <v>855</v>
      </c>
      <c r="I211" s="37">
        <f t="shared" si="3"/>
        <v>84.65346534653465</v>
      </c>
    </row>
    <row r="212" spans="1:9" ht="12.75">
      <c r="A212" s="38"/>
      <c r="B212" s="33" t="s">
        <v>321</v>
      </c>
      <c r="C212" s="34">
        <v>10</v>
      </c>
      <c r="D212" s="35" t="s">
        <v>372</v>
      </c>
      <c r="E212" s="38"/>
      <c r="F212" s="38"/>
      <c r="G212" s="36">
        <f>SUM(G213+G215)</f>
        <v>17926.199999999997</v>
      </c>
      <c r="H212" s="36">
        <f>SUM(H213+H215)</f>
        <v>0</v>
      </c>
      <c r="I212" s="37">
        <f t="shared" si="3"/>
        <v>0</v>
      </c>
    </row>
    <row r="213" spans="1:9" ht="39">
      <c r="A213" s="38"/>
      <c r="B213" s="33" t="s">
        <v>452</v>
      </c>
      <c r="C213" s="34">
        <v>10</v>
      </c>
      <c r="D213" s="35" t="s">
        <v>372</v>
      </c>
      <c r="E213" s="38" t="s">
        <v>453</v>
      </c>
      <c r="F213" s="38"/>
      <c r="G213" s="36">
        <f>SUM(G214)</f>
        <v>2400</v>
      </c>
      <c r="H213" s="36">
        <f>SUM(H214)</f>
        <v>0</v>
      </c>
      <c r="I213" s="37">
        <f t="shared" si="3"/>
        <v>0</v>
      </c>
    </row>
    <row r="214" spans="1:9" ht="12.75">
      <c r="A214" s="38"/>
      <c r="B214" s="33" t="s">
        <v>324</v>
      </c>
      <c r="C214" s="34">
        <v>10</v>
      </c>
      <c r="D214" s="35" t="s">
        <v>372</v>
      </c>
      <c r="E214" s="38" t="s">
        <v>453</v>
      </c>
      <c r="F214" s="38">
        <v>320</v>
      </c>
      <c r="G214" s="36">
        <v>2400</v>
      </c>
      <c r="H214" s="36">
        <v>0</v>
      </c>
      <c r="I214" s="37">
        <f t="shared" si="3"/>
        <v>0</v>
      </c>
    </row>
    <row r="215" spans="1:9" ht="26.25">
      <c r="A215" s="38"/>
      <c r="B215" s="33" t="s">
        <v>437</v>
      </c>
      <c r="C215" s="34">
        <v>10</v>
      </c>
      <c r="D215" s="35" t="s">
        <v>372</v>
      </c>
      <c r="E215" s="38" t="s">
        <v>438</v>
      </c>
      <c r="F215" s="38"/>
      <c r="G215" s="36">
        <f>SUM(G216+G218)</f>
        <v>15526.199999999999</v>
      </c>
      <c r="H215" s="36">
        <f>SUM(H216+H218)</f>
        <v>0</v>
      </c>
      <c r="I215" s="37">
        <f t="shared" si="3"/>
        <v>0</v>
      </c>
    </row>
    <row r="216" spans="1:9" ht="12.75">
      <c r="A216" s="38"/>
      <c r="B216" s="33" t="s">
        <v>454</v>
      </c>
      <c r="C216" s="34">
        <v>10</v>
      </c>
      <c r="D216" s="35" t="s">
        <v>372</v>
      </c>
      <c r="E216" s="38" t="s">
        <v>455</v>
      </c>
      <c r="F216" s="38"/>
      <c r="G216" s="36">
        <f>SUM(G217)</f>
        <v>13908.4</v>
      </c>
      <c r="H216" s="36">
        <f>SUM(H217)</f>
        <v>0</v>
      </c>
      <c r="I216" s="37">
        <f t="shared" si="3"/>
        <v>0</v>
      </c>
    </row>
    <row r="217" spans="1:9" ht="12.75">
      <c r="A217" s="38"/>
      <c r="B217" s="33" t="s">
        <v>324</v>
      </c>
      <c r="C217" s="34">
        <v>10</v>
      </c>
      <c r="D217" s="35" t="s">
        <v>372</v>
      </c>
      <c r="E217" s="38" t="s">
        <v>455</v>
      </c>
      <c r="F217" s="38">
        <v>320</v>
      </c>
      <c r="G217" s="36">
        <v>13908.4</v>
      </c>
      <c r="H217" s="36">
        <v>0</v>
      </c>
      <c r="I217" s="37">
        <f t="shared" si="3"/>
        <v>0</v>
      </c>
    </row>
    <row r="218" spans="1:9" ht="26.25">
      <c r="A218" s="38"/>
      <c r="B218" s="33" t="s">
        <v>456</v>
      </c>
      <c r="C218" s="34">
        <v>10</v>
      </c>
      <c r="D218" s="35" t="s">
        <v>372</v>
      </c>
      <c r="E218" s="38" t="s">
        <v>457</v>
      </c>
      <c r="F218" s="38"/>
      <c r="G218" s="36">
        <f>SUM(G219+G220)</f>
        <v>1617.8</v>
      </c>
      <c r="H218" s="36">
        <f>SUM(H219+H220)</f>
        <v>0</v>
      </c>
      <c r="I218" s="37">
        <f t="shared" si="3"/>
        <v>0</v>
      </c>
    </row>
    <row r="219" spans="1:9" ht="12.75">
      <c r="A219" s="38"/>
      <c r="B219" s="33" t="s">
        <v>322</v>
      </c>
      <c r="C219" s="34">
        <v>10</v>
      </c>
      <c r="D219" s="35" t="s">
        <v>372</v>
      </c>
      <c r="E219" s="38" t="s">
        <v>457</v>
      </c>
      <c r="F219" s="38">
        <v>310</v>
      </c>
      <c r="G219" s="36">
        <v>1320.3</v>
      </c>
      <c r="H219" s="36">
        <v>0</v>
      </c>
      <c r="I219" s="37">
        <f aca="true" t="shared" si="4" ref="I219:I255">SUM(H219/G219*100)</f>
        <v>0</v>
      </c>
    </row>
    <row r="220" spans="1:9" ht="12.75">
      <c r="A220" s="38"/>
      <c r="B220" s="33" t="s">
        <v>324</v>
      </c>
      <c r="C220" s="34">
        <v>10</v>
      </c>
      <c r="D220" s="35" t="s">
        <v>372</v>
      </c>
      <c r="E220" s="38" t="s">
        <v>457</v>
      </c>
      <c r="F220" s="38">
        <v>320</v>
      </c>
      <c r="G220" s="36">
        <v>297.5</v>
      </c>
      <c r="H220" s="36">
        <v>0</v>
      </c>
      <c r="I220" s="37">
        <f t="shared" si="4"/>
        <v>0</v>
      </c>
    </row>
    <row r="221" spans="1:9" ht="12.75">
      <c r="A221" s="38"/>
      <c r="B221" s="33" t="s">
        <v>326</v>
      </c>
      <c r="C221" s="34">
        <v>10</v>
      </c>
      <c r="D221" s="35" t="s">
        <v>381</v>
      </c>
      <c r="E221" s="38"/>
      <c r="F221" s="38"/>
      <c r="G221" s="36">
        <f>SUM(G222+G225)</f>
        <v>3173</v>
      </c>
      <c r="H221" s="36">
        <f>SUM(H222+H225)</f>
        <v>0</v>
      </c>
      <c r="I221" s="37">
        <f t="shared" si="4"/>
        <v>0</v>
      </c>
    </row>
    <row r="222" spans="1:9" ht="26.25" hidden="1">
      <c r="A222" s="38"/>
      <c r="B222" s="33" t="s">
        <v>437</v>
      </c>
      <c r="C222" s="34">
        <v>10</v>
      </c>
      <c r="D222" s="35" t="s">
        <v>381</v>
      </c>
      <c r="E222" s="38" t="s">
        <v>438</v>
      </c>
      <c r="F222" s="38"/>
      <c r="G222" s="36">
        <f>SUM(G223)</f>
        <v>0</v>
      </c>
      <c r="H222" s="36">
        <f>SUM(H223)</f>
        <v>0</v>
      </c>
      <c r="I222" s="37" t="e">
        <f t="shared" si="4"/>
        <v>#DIV/0!</v>
      </c>
    </row>
    <row r="223" spans="1:9" ht="26.25" hidden="1">
      <c r="A223" s="38"/>
      <c r="B223" s="33" t="s">
        <v>456</v>
      </c>
      <c r="C223" s="34">
        <v>10</v>
      </c>
      <c r="D223" s="35" t="s">
        <v>381</v>
      </c>
      <c r="E223" s="38" t="s">
        <v>457</v>
      </c>
      <c r="F223" s="38"/>
      <c r="G223" s="36">
        <f>SUM(G224)</f>
        <v>0</v>
      </c>
      <c r="H223" s="36">
        <f>SUM(H224)</f>
        <v>0</v>
      </c>
      <c r="I223" s="37" t="e">
        <f t="shared" si="4"/>
        <v>#DIV/0!</v>
      </c>
    </row>
    <row r="224" spans="1:9" ht="12.75" hidden="1">
      <c r="A224" s="38"/>
      <c r="B224" s="33" t="s">
        <v>436</v>
      </c>
      <c r="C224" s="34">
        <v>10</v>
      </c>
      <c r="D224" s="35" t="s">
        <v>381</v>
      </c>
      <c r="E224" s="38" t="s">
        <v>457</v>
      </c>
      <c r="F224" s="38">
        <v>410</v>
      </c>
      <c r="G224" s="36"/>
      <c r="H224" s="36"/>
      <c r="I224" s="37" t="e">
        <f t="shared" si="4"/>
        <v>#DIV/0!</v>
      </c>
    </row>
    <row r="225" spans="1:9" ht="26.25">
      <c r="A225" s="27"/>
      <c r="B225" s="33" t="s">
        <v>426</v>
      </c>
      <c r="C225" s="34">
        <v>10</v>
      </c>
      <c r="D225" s="35" t="s">
        <v>381</v>
      </c>
      <c r="E225" s="38" t="s">
        <v>427</v>
      </c>
      <c r="F225" s="38"/>
      <c r="G225" s="36">
        <f>SUM(G226)</f>
        <v>3173</v>
      </c>
      <c r="H225" s="36">
        <f>SUM(H226)</f>
        <v>0</v>
      </c>
      <c r="I225" s="37">
        <f t="shared" si="4"/>
        <v>0</v>
      </c>
    </row>
    <row r="226" spans="1:9" ht="12.75">
      <c r="A226" s="27"/>
      <c r="B226" s="33" t="s">
        <v>308</v>
      </c>
      <c r="C226" s="34">
        <v>10</v>
      </c>
      <c r="D226" s="35" t="s">
        <v>381</v>
      </c>
      <c r="E226" s="38" t="s">
        <v>458</v>
      </c>
      <c r="F226" s="38">
        <v>620</v>
      </c>
      <c r="G226" s="36">
        <v>3173</v>
      </c>
      <c r="H226" s="36">
        <v>0</v>
      </c>
      <c r="I226" s="37">
        <f t="shared" si="4"/>
        <v>0</v>
      </c>
    </row>
    <row r="227" spans="1:9" ht="12.75">
      <c r="A227" s="38"/>
      <c r="B227" s="33" t="s">
        <v>328</v>
      </c>
      <c r="C227" s="34">
        <v>11</v>
      </c>
      <c r="D227" s="35" t="s">
        <v>371</v>
      </c>
      <c r="E227" s="38"/>
      <c r="F227" s="38"/>
      <c r="G227" s="36">
        <f>SUM(G230+G228)</f>
        <v>40707.6</v>
      </c>
      <c r="H227" s="36">
        <f>SUM(H230+H228)</f>
        <v>10077</v>
      </c>
      <c r="I227" s="37">
        <f t="shared" si="4"/>
        <v>24.754591280252335</v>
      </c>
    </row>
    <row r="228" spans="1:9" ht="26.25">
      <c r="A228" s="38"/>
      <c r="B228" s="33" t="s">
        <v>459</v>
      </c>
      <c r="C228" s="34">
        <v>11</v>
      </c>
      <c r="D228" s="35" t="s">
        <v>371</v>
      </c>
      <c r="E228" s="38" t="s">
        <v>385</v>
      </c>
      <c r="F228" s="38"/>
      <c r="G228" s="36">
        <f>SUM(G229)</f>
        <v>3</v>
      </c>
      <c r="H228" s="36">
        <f>SUM(H229)</f>
        <v>0</v>
      </c>
      <c r="I228" s="37">
        <f>SUM(H228/G228*100)</f>
        <v>0</v>
      </c>
    </row>
    <row r="229" spans="1:9" ht="26.25">
      <c r="A229" s="38"/>
      <c r="B229" s="33" t="s">
        <v>287</v>
      </c>
      <c r="C229" s="34">
        <v>11</v>
      </c>
      <c r="D229" s="35" t="s">
        <v>371</v>
      </c>
      <c r="E229" s="38" t="s">
        <v>385</v>
      </c>
      <c r="F229" s="38">
        <v>610</v>
      </c>
      <c r="G229" s="36">
        <v>3</v>
      </c>
      <c r="H229" s="36">
        <v>0</v>
      </c>
      <c r="I229" s="37">
        <f>SUM(H229/G229*100)</f>
        <v>0</v>
      </c>
    </row>
    <row r="230" spans="1:9" ht="26.25">
      <c r="A230" s="38"/>
      <c r="B230" s="33" t="s">
        <v>459</v>
      </c>
      <c r="C230" s="34">
        <v>11</v>
      </c>
      <c r="D230" s="35" t="s">
        <v>371</v>
      </c>
      <c r="E230" s="38" t="s">
        <v>460</v>
      </c>
      <c r="F230" s="38"/>
      <c r="G230" s="36">
        <f>SUM(G231+G232)</f>
        <v>40704.6</v>
      </c>
      <c r="H230" s="36">
        <f>SUM(H231+H232)</f>
        <v>10077</v>
      </c>
      <c r="I230" s="37">
        <f t="shared" si="4"/>
        <v>24.756415736796335</v>
      </c>
    </row>
    <row r="231" spans="1:9" ht="26.25">
      <c r="A231" s="38"/>
      <c r="B231" s="33" t="s">
        <v>287</v>
      </c>
      <c r="C231" s="34">
        <v>11</v>
      </c>
      <c r="D231" s="35" t="s">
        <v>371</v>
      </c>
      <c r="E231" s="38" t="s">
        <v>460</v>
      </c>
      <c r="F231" s="38">
        <v>240</v>
      </c>
      <c r="G231" s="36">
        <v>1420</v>
      </c>
      <c r="H231" s="36">
        <v>582</v>
      </c>
      <c r="I231" s="37">
        <f t="shared" si="4"/>
        <v>40.985915492957744</v>
      </c>
    </row>
    <row r="232" spans="1:9" ht="12.75">
      <c r="A232" s="38"/>
      <c r="B232" s="33" t="s">
        <v>314</v>
      </c>
      <c r="C232" s="34">
        <v>11</v>
      </c>
      <c r="D232" s="35" t="s">
        <v>371</v>
      </c>
      <c r="E232" s="38" t="s">
        <v>460</v>
      </c>
      <c r="F232" s="38">
        <v>610</v>
      </c>
      <c r="G232" s="36">
        <v>39284.6</v>
      </c>
      <c r="H232" s="36">
        <v>9495</v>
      </c>
      <c r="I232" s="37">
        <f t="shared" si="4"/>
        <v>24.16977645184118</v>
      </c>
    </row>
    <row r="233" spans="1:9" ht="12.75">
      <c r="A233" s="27"/>
      <c r="B233" s="33" t="s">
        <v>329</v>
      </c>
      <c r="C233" s="34">
        <v>11</v>
      </c>
      <c r="D233" s="35" t="s">
        <v>378</v>
      </c>
      <c r="E233" s="38"/>
      <c r="F233" s="38"/>
      <c r="G233" s="36">
        <f>SUM(G234)</f>
        <v>5522.2</v>
      </c>
      <c r="H233" s="36">
        <f>SUM(H234)</f>
        <v>1350</v>
      </c>
      <c r="I233" s="37">
        <f t="shared" si="4"/>
        <v>24.446778457860997</v>
      </c>
    </row>
    <row r="234" spans="1:9" ht="26.25">
      <c r="A234" s="27"/>
      <c r="B234" s="33" t="s">
        <v>459</v>
      </c>
      <c r="C234" s="34">
        <v>11</v>
      </c>
      <c r="D234" s="35" t="s">
        <v>378</v>
      </c>
      <c r="E234" s="38" t="s">
        <v>460</v>
      </c>
      <c r="F234" s="38"/>
      <c r="G234" s="36">
        <f>SUM(G235+G236+G237)</f>
        <v>5522.2</v>
      </c>
      <c r="H234" s="36">
        <f>SUM(H235+H236+H237)</f>
        <v>1350</v>
      </c>
      <c r="I234" s="37">
        <f t="shared" si="4"/>
        <v>24.446778457860997</v>
      </c>
    </row>
    <row r="235" spans="1:9" ht="39" hidden="1">
      <c r="A235" s="27"/>
      <c r="B235" s="33" t="s">
        <v>461</v>
      </c>
      <c r="C235" s="34">
        <v>11</v>
      </c>
      <c r="D235" s="35" t="s">
        <v>378</v>
      </c>
      <c r="E235" s="38" t="s">
        <v>460</v>
      </c>
      <c r="F235" s="38">
        <v>240</v>
      </c>
      <c r="G235" s="36"/>
      <c r="H235" s="36"/>
      <c r="I235" s="37" t="e">
        <f t="shared" si="4"/>
        <v>#DIV/0!</v>
      </c>
    </row>
    <row r="236" spans="1:9" ht="66" hidden="1">
      <c r="A236" s="27"/>
      <c r="B236" s="33" t="s">
        <v>443</v>
      </c>
      <c r="C236" s="34">
        <v>11</v>
      </c>
      <c r="D236" s="35" t="s">
        <v>378</v>
      </c>
      <c r="E236" s="38" t="s">
        <v>460</v>
      </c>
      <c r="F236" s="38">
        <v>460</v>
      </c>
      <c r="G236" s="36"/>
      <c r="H236" s="36"/>
      <c r="I236" s="37" t="e">
        <f t="shared" si="4"/>
        <v>#DIV/0!</v>
      </c>
    </row>
    <row r="237" spans="1:9" ht="12.75">
      <c r="A237" s="27"/>
      <c r="B237" s="33" t="s">
        <v>308</v>
      </c>
      <c r="C237" s="34">
        <v>11</v>
      </c>
      <c r="D237" s="35" t="s">
        <v>378</v>
      </c>
      <c r="E237" s="38" t="s">
        <v>460</v>
      </c>
      <c r="F237" s="38">
        <v>620</v>
      </c>
      <c r="G237" s="36">
        <v>5522.2</v>
      </c>
      <c r="H237" s="36">
        <v>1350</v>
      </c>
      <c r="I237" s="37">
        <f t="shared" si="4"/>
        <v>24.446778457860997</v>
      </c>
    </row>
    <row r="238" spans="1:9" ht="12.75">
      <c r="A238" s="27"/>
      <c r="B238" s="33" t="s">
        <v>332</v>
      </c>
      <c r="C238" s="34">
        <v>14</v>
      </c>
      <c r="D238" s="35" t="s">
        <v>372</v>
      </c>
      <c r="E238" s="38"/>
      <c r="F238" s="38"/>
      <c r="G238" s="36">
        <f>SUM(G239+G241)</f>
        <v>5108.8</v>
      </c>
      <c r="H238" s="36">
        <f>SUM(H239+H241)</f>
        <v>3672.5</v>
      </c>
      <c r="I238" s="37">
        <f t="shared" si="4"/>
        <v>71.88576573755088</v>
      </c>
    </row>
    <row r="239" spans="1:9" ht="39" hidden="1">
      <c r="A239" s="27"/>
      <c r="B239" s="33" t="s">
        <v>462</v>
      </c>
      <c r="C239" s="34">
        <v>14</v>
      </c>
      <c r="D239" s="35" t="s">
        <v>372</v>
      </c>
      <c r="E239" s="38" t="s">
        <v>415</v>
      </c>
      <c r="F239" s="38"/>
      <c r="G239" s="36">
        <f>SUM(G240)</f>
        <v>0</v>
      </c>
      <c r="H239" s="36">
        <f>SUM(H240)</f>
        <v>0</v>
      </c>
      <c r="I239" s="37" t="e">
        <f t="shared" si="4"/>
        <v>#DIV/0!</v>
      </c>
    </row>
    <row r="240" spans="1:9" ht="12.75" hidden="1">
      <c r="A240" s="27"/>
      <c r="B240" s="33" t="s">
        <v>259</v>
      </c>
      <c r="C240" s="34">
        <v>14</v>
      </c>
      <c r="D240" s="35" t="s">
        <v>372</v>
      </c>
      <c r="E240" s="38" t="s">
        <v>415</v>
      </c>
      <c r="F240" s="38">
        <v>540</v>
      </c>
      <c r="G240" s="36"/>
      <c r="H240" s="36"/>
      <c r="I240" s="37" t="e">
        <f t="shared" si="4"/>
        <v>#DIV/0!</v>
      </c>
    </row>
    <row r="241" spans="1:9" ht="26.25">
      <c r="A241" s="27"/>
      <c r="B241" s="33" t="s">
        <v>444</v>
      </c>
      <c r="C241" s="34">
        <v>14</v>
      </c>
      <c r="D241" s="35" t="s">
        <v>372</v>
      </c>
      <c r="E241" s="38" t="s">
        <v>445</v>
      </c>
      <c r="F241" s="38"/>
      <c r="G241" s="36">
        <f>SUM(G242)</f>
        <v>5108.8</v>
      </c>
      <c r="H241" s="36">
        <f>SUM(H242)</f>
        <v>3672.5</v>
      </c>
      <c r="I241" s="37">
        <f t="shared" si="4"/>
        <v>71.88576573755088</v>
      </c>
    </row>
    <row r="242" spans="1:9" ht="12.75">
      <c r="A242" s="27"/>
      <c r="B242" s="33" t="s">
        <v>259</v>
      </c>
      <c r="C242" s="34">
        <v>14</v>
      </c>
      <c r="D242" s="35" t="s">
        <v>372</v>
      </c>
      <c r="E242" s="38" t="s">
        <v>445</v>
      </c>
      <c r="F242" s="38">
        <v>540</v>
      </c>
      <c r="G242" s="36">
        <v>5108.8</v>
      </c>
      <c r="H242" s="36">
        <v>3672.5</v>
      </c>
      <c r="I242" s="37">
        <f t="shared" si="4"/>
        <v>71.88576573755088</v>
      </c>
    </row>
    <row r="243" spans="1:9" ht="12.75">
      <c r="A243" s="27">
        <v>921</v>
      </c>
      <c r="B243" s="28" t="s">
        <v>0</v>
      </c>
      <c r="C243" s="47"/>
      <c r="D243" s="48"/>
      <c r="E243" s="27"/>
      <c r="F243" s="27"/>
      <c r="G243" s="39">
        <f>SUM(G244+G252+G249)</f>
        <v>41190.8</v>
      </c>
      <c r="H243" s="39">
        <f>SUM(H244+H252+H249)</f>
        <v>9449.01</v>
      </c>
      <c r="I243" s="40">
        <f t="shared" si="4"/>
        <v>22.939612729056</v>
      </c>
    </row>
    <row r="244" spans="1:9" ht="26.25">
      <c r="A244" s="27"/>
      <c r="B244" s="33" t="s">
        <v>292</v>
      </c>
      <c r="C244" s="34" t="s">
        <v>371</v>
      </c>
      <c r="D244" s="35" t="s">
        <v>376</v>
      </c>
      <c r="E244" s="38"/>
      <c r="F244" s="27"/>
      <c r="G244" s="36">
        <f>SUM(G245)</f>
        <v>9644.8</v>
      </c>
      <c r="H244" s="36">
        <f>SUM(H245)</f>
        <v>1616.01</v>
      </c>
      <c r="I244" s="37">
        <f t="shared" si="4"/>
        <v>16.755246350364963</v>
      </c>
    </row>
    <row r="245" spans="1:9" ht="39">
      <c r="A245" s="27"/>
      <c r="B245" s="33" t="s">
        <v>463</v>
      </c>
      <c r="C245" s="34" t="s">
        <v>371</v>
      </c>
      <c r="D245" s="35" t="s">
        <v>376</v>
      </c>
      <c r="E245" s="38" t="s">
        <v>464</v>
      </c>
      <c r="F245" s="38"/>
      <c r="G245" s="36">
        <f>SUM(G246+G247+G248)</f>
        <v>9644.8</v>
      </c>
      <c r="H245" s="36">
        <f>SUM(H246+H247+H248)</f>
        <v>1616.01</v>
      </c>
      <c r="I245" s="37">
        <f t="shared" si="4"/>
        <v>16.755246350364963</v>
      </c>
    </row>
    <row r="246" spans="1:9" ht="12.75">
      <c r="A246" s="27"/>
      <c r="B246" s="33" t="s">
        <v>284</v>
      </c>
      <c r="C246" s="34" t="s">
        <v>371</v>
      </c>
      <c r="D246" s="35" t="s">
        <v>376</v>
      </c>
      <c r="E246" s="38" t="s">
        <v>464</v>
      </c>
      <c r="F246" s="38">
        <v>120</v>
      </c>
      <c r="G246" s="36">
        <v>8516.9</v>
      </c>
      <c r="H246" s="36">
        <v>1460.6</v>
      </c>
      <c r="I246" s="37">
        <f t="shared" si="4"/>
        <v>17.14943230518146</v>
      </c>
    </row>
    <row r="247" spans="1:9" ht="26.25">
      <c r="A247" s="27"/>
      <c r="B247" s="33" t="s">
        <v>287</v>
      </c>
      <c r="C247" s="34" t="s">
        <v>371</v>
      </c>
      <c r="D247" s="35" t="s">
        <v>376</v>
      </c>
      <c r="E247" s="38" t="s">
        <v>464</v>
      </c>
      <c r="F247" s="38">
        <v>240</v>
      </c>
      <c r="G247" s="36">
        <v>1125.9</v>
      </c>
      <c r="H247" s="36">
        <v>155.41</v>
      </c>
      <c r="I247" s="37">
        <f t="shared" si="4"/>
        <v>13.803179678479438</v>
      </c>
    </row>
    <row r="248" spans="1:9" ht="12.75">
      <c r="A248" s="70"/>
      <c r="B248" s="42" t="s">
        <v>289</v>
      </c>
      <c r="C248" s="43" t="s">
        <v>371</v>
      </c>
      <c r="D248" s="44" t="s">
        <v>376</v>
      </c>
      <c r="E248" s="41" t="s">
        <v>464</v>
      </c>
      <c r="F248" s="41">
        <v>850</v>
      </c>
      <c r="G248" s="45">
        <v>2</v>
      </c>
      <c r="H248" s="45">
        <v>0</v>
      </c>
      <c r="I248" s="46">
        <f t="shared" si="4"/>
        <v>0</v>
      </c>
    </row>
    <row r="249" spans="1:9" ht="12.75">
      <c r="A249" s="70"/>
      <c r="B249" s="42" t="s">
        <v>305</v>
      </c>
      <c r="C249" s="43" t="s">
        <v>381</v>
      </c>
      <c r="D249" s="44" t="s">
        <v>431</v>
      </c>
      <c r="E249" s="41"/>
      <c r="F249" s="70"/>
      <c r="G249" s="45">
        <f>SUM(G250)</f>
        <v>324</v>
      </c>
      <c r="H249" s="45">
        <f>SUM(H250)</f>
        <v>27</v>
      </c>
      <c r="I249" s="46">
        <f t="shared" si="4"/>
        <v>8.333333333333332</v>
      </c>
    </row>
    <row r="250" spans="1:9" ht="26.25">
      <c r="A250" s="70"/>
      <c r="B250" s="42" t="s">
        <v>306</v>
      </c>
      <c r="C250" s="43" t="s">
        <v>381</v>
      </c>
      <c r="D250" s="44" t="s">
        <v>431</v>
      </c>
      <c r="E250" s="41" t="s">
        <v>419</v>
      </c>
      <c r="F250" s="41"/>
      <c r="G250" s="45">
        <f>SUM(G251)</f>
        <v>324</v>
      </c>
      <c r="H250" s="45">
        <f>SUM(H251)</f>
        <v>27</v>
      </c>
      <c r="I250" s="46">
        <f t="shared" si="4"/>
        <v>8.333333333333332</v>
      </c>
    </row>
    <row r="251" spans="1:9" ht="26.25">
      <c r="A251" s="70"/>
      <c r="B251" s="42" t="s">
        <v>287</v>
      </c>
      <c r="C251" s="43" t="s">
        <v>381</v>
      </c>
      <c r="D251" s="44" t="s">
        <v>431</v>
      </c>
      <c r="E251" s="41" t="s">
        <v>419</v>
      </c>
      <c r="F251" s="41">
        <v>240</v>
      </c>
      <c r="G251" s="45">
        <v>324</v>
      </c>
      <c r="H251" s="45">
        <v>27</v>
      </c>
      <c r="I251" s="46">
        <f t="shared" si="4"/>
        <v>8.333333333333332</v>
      </c>
    </row>
    <row r="252" spans="1:9" ht="26.25">
      <c r="A252" s="38"/>
      <c r="B252" s="33" t="s">
        <v>330</v>
      </c>
      <c r="C252" s="34">
        <v>14</v>
      </c>
      <c r="D252" s="35" t="s">
        <v>371</v>
      </c>
      <c r="E252" s="38"/>
      <c r="F252" s="38"/>
      <c r="G252" s="36">
        <f>SUM(G253)</f>
        <v>31222</v>
      </c>
      <c r="H252" s="36">
        <f>SUM(H253)</f>
        <v>7806</v>
      </c>
      <c r="I252" s="37">
        <f t="shared" si="4"/>
        <v>25.001601434885657</v>
      </c>
    </row>
    <row r="253" spans="1:9" ht="39">
      <c r="A253" s="38"/>
      <c r="B253" s="33" t="s">
        <v>463</v>
      </c>
      <c r="C253" s="34">
        <v>14</v>
      </c>
      <c r="D253" s="35" t="s">
        <v>371</v>
      </c>
      <c r="E253" s="38" t="s">
        <v>464</v>
      </c>
      <c r="F253" s="38"/>
      <c r="G253" s="36">
        <f>SUM(G254)</f>
        <v>31222</v>
      </c>
      <c r="H253" s="36">
        <f>SUM(H254)</f>
        <v>7806</v>
      </c>
      <c r="I253" s="37">
        <f t="shared" si="4"/>
        <v>25.001601434885657</v>
      </c>
    </row>
    <row r="254" spans="1:9" ht="12.75">
      <c r="A254" s="38"/>
      <c r="B254" s="33" t="s">
        <v>331</v>
      </c>
      <c r="C254" s="34">
        <v>14</v>
      </c>
      <c r="D254" s="35" t="s">
        <v>371</v>
      </c>
      <c r="E254" s="38" t="s">
        <v>464</v>
      </c>
      <c r="F254" s="38">
        <v>510</v>
      </c>
      <c r="G254" s="36">
        <v>31222</v>
      </c>
      <c r="H254" s="36">
        <v>7806</v>
      </c>
      <c r="I254" s="37">
        <f t="shared" si="4"/>
        <v>25.001601434885657</v>
      </c>
    </row>
    <row r="255" spans="1:9" ht="13.5" thickBot="1">
      <c r="A255" s="27"/>
      <c r="B255" s="49" t="s">
        <v>465</v>
      </c>
      <c r="C255" s="50"/>
      <c r="D255" s="51"/>
      <c r="E255" s="51"/>
      <c r="F255" s="51"/>
      <c r="G255" s="52">
        <f>SUM(G6+G17+G148+G243)</f>
        <v>437736.69</v>
      </c>
      <c r="H255" s="52">
        <f>SUM(H6+H17+H148+H243)</f>
        <v>83112.15</v>
      </c>
      <c r="I255" s="53">
        <f t="shared" si="4"/>
        <v>18.986790894772838</v>
      </c>
    </row>
  </sheetData>
  <sheetProtection/>
  <mergeCells count="10">
    <mergeCell ref="H3:H4"/>
    <mergeCell ref="I3:I4"/>
    <mergeCell ref="A1:I1"/>
    <mergeCell ref="H2:I2"/>
    <mergeCell ref="A3:A4"/>
    <mergeCell ref="B3:B4"/>
    <mergeCell ref="C3:D4"/>
    <mergeCell ref="E3:E4"/>
    <mergeCell ref="F3:F4"/>
    <mergeCell ref="G3:G4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76.7109375" style="72" customWidth="1"/>
    <col min="2" max="2" width="6.00390625" style="72" customWidth="1"/>
    <col min="3" max="3" width="25.140625" style="72" customWidth="1"/>
    <col min="4" max="4" width="18.140625" style="72" customWidth="1"/>
    <col min="5" max="5" width="16.28125" style="72" customWidth="1"/>
  </cols>
  <sheetData>
    <row r="1" spans="1:5" s="74" customFormat="1" ht="15">
      <c r="A1" s="54" t="s">
        <v>470</v>
      </c>
      <c r="B1" s="55"/>
      <c r="C1" s="55"/>
      <c r="D1" s="55"/>
      <c r="E1" s="55"/>
    </row>
    <row r="2" spans="1:5" ht="11.25" customHeight="1">
      <c r="A2" s="73"/>
      <c r="B2" s="71"/>
      <c r="C2" s="71"/>
      <c r="D2" s="71"/>
      <c r="E2" s="76" t="s">
        <v>358</v>
      </c>
    </row>
    <row r="3" spans="1:5" ht="52.5">
      <c r="A3" s="1" t="s">
        <v>1</v>
      </c>
      <c r="B3" s="1" t="s">
        <v>2</v>
      </c>
      <c r="C3" s="1" t="s">
        <v>333</v>
      </c>
      <c r="D3" s="1" t="s">
        <v>4</v>
      </c>
      <c r="E3" s="1" t="s">
        <v>5</v>
      </c>
    </row>
    <row r="4" spans="1:5" ht="13.5" thickBot="1">
      <c r="A4" s="1" t="s">
        <v>6</v>
      </c>
      <c r="B4" s="75" t="s">
        <v>7</v>
      </c>
      <c r="C4" s="75" t="s">
        <v>8</v>
      </c>
      <c r="D4" s="75" t="s">
        <v>9</v>
      </c>
      <c r="E4" s="75" t="s">
        <v>10</v>
      </c>
    </row>
    <row r="5" spans="1:5" ht="26.25">
      <c r="A5" s="56" t="s">
        <v>467</v>
      </c>
      <c r="B5" s="57">
        <v>500</v>
      </c>
      <c r="C5" s="58" t="s">
        <v>11</v>
      </c>
      <c r="D5" s="59">
        <v>35744212.29</v>
      </c>
      <c r="E5" s="59">
        <v>220595.55</v>
      </c>
    </row>
    <row r="6" spans="1:5" ht="26.25">
      <c r="A6" s="60" t="s">
        <v>468</v>
      </c>
      <c r="B6" s="61">
        <v>520</v>
      </c>
      <c r="C6" s="62" t="s">
        <v>11</v>
      </c>
      <c r="D6" s="63">
        <v>0</v>
      </c>
      <c r="E6" s="63">
        <v>0</v>
      </c>
    </row>
    <row r="7" spans="1:5" ht="26.25">
      <c r="A7" s="60" t="s">
        <v>469</v>
      </c>
      <c r="B7" s="61">
        <v>620</v>
      </c>
      <c r="C7" s="62" t="s">
        <v>11</v>
      </c>
      <c r="D7" s="63">
        <v>0</v>
      </c>
      <c r="E7" s="63">
        <v>0</v>
      </c>
    </row>
    <row r="8" spans="1:5" ht="16.5" customHeight="1">
      <c r="A8" s="60" t="s">
        <v>334</v>
      </c>
      <c r="B8" s="61">
        <v>700</v>
      </c>
      <c r="C8" s="62" t="s">
        <v>335</v>
      </c>
      <c r="D8" s="63">
        <v>35744212.29</v>
      </c>
      <c r="E8" s="63">
        <v>220595.55</v>
      </c>
    </row>
    <row r="9" spans="1:5" ht="16.5" customHeight="1">
      <c r="A9" s="60" t="s">
        <v>336</v>
      </c>
      <c r="B9" s="61">
        <v>700</v>
      </c>
      <c r="C9" s="62" t="s">
        <v>337</v>
      </c>
      <c r="D9" s="63">
        <v>35744212.29</v>
      </c>
      <c r="E9" s="63">
        <v>220595.55</v>
      </c>
    </row>
    <row r="10" spans="1:5" ht="16.5" customHeight="1">
      <c r="A10" s="60" t="s">
        <v>338</v>
      </c>
      <c r="B10" s="61">
        <v>710</v>
      </c>
      <c r="C10" s="62" t="s">
        <v>339</v>
      </c>
      <c r="D10" s="63">
        <v>-402984956.54</v>
      </c>
      <c r="E10" s="63">
        <v>-84427646.63</v>
      </c>
    </row>
    <row r="11" spans="1:5" ht="16.5" customHeight="1">
      <c r="A11" s="60" t="s">
        <v>340</v>
      </c>
      <c r="B11" s="61">
        <v>710</v>
      </c>
      <c r="C11" s="62" t="s">
        <v>341</v>
      </c>
      <c r="D11" s="63">
        <v>-402984956.54</v>
      </c>
      <c r="E11" s="63">
        <v>-84427646.63</v>
      </c>
    </row>
    <row r="12" spans="1:5" ht="16.5" customHeight="1">
      <c r="A12" s="60" t="s">
        <v>342</v>
      </c>
      <c r="B12" s="61">
        <v>710</v>
      </c>
      <c r="C12" s="62" t="s">
        <v>343</v>
      </c>
      <c r="D12" s="63">
        <v>-402984956.54</v>
      </c>
      <c r="E12" s="63">
        <v>-84427646.63</v>
      </c>
    </row>
    <row r="13" spans="1:5" ht="16.5" customHeight="1">
      <c r="A13" s="60" t="s">
        <v>344</v>
      </c>
      <c r="B13" s="61">
        <v>710</v>
      </c>
      <c r="C13" s="62" t="s">
        <v>345</v>
      </c>
      <c r="D13" s="63">
        <v>-402984956.54</v>
      </c>
      <c r="E13" s="63">
        <v>-84427646.63</v>
      </c>
    </row>
    <row r="14" spans="1:5" ht="16.5" customHeight="1">
      <c r="A14" s="60" t="s">
        <v>346</v>
      </c>
      <c r="B14" s="61">
        <v>720</v>
      </c>
      <c r="C14" s="62" t="s">
        <v>347</v>
      </c>
      <c r="D14" s="63">
        <v>438729168.83</v>
      </c>
      <c r="E14" s="63">
        <v>84648242.18</v>
      </c>
    </row>
    <row r="15" spans="1:5" ht="16.5" customHeight="1">
      <c r="A15" s="60" t="s">
        <v>348</v>
      </c>
      <c r="B15" s="61">
        <v>720</v>
      </c>
      <c r="C15" s="62" t="s">
        <v>349</v>
      </c>
      <c r="D15" s="63">
        <v>438729168.83</v>
      </c>
      <c r="E15" s="63">
        <v>84648242.18</v>
      </c>
    </row>
    <row r="16" spans="1:5" ht="16.5" customHeight="1">
      <c r="A16" s="60" t="s">
        <v>350</v>
      </c>
      <c r="B16" s="61">
        <v>720</v>
      </c>
      <c r="C16" s="62" t="s">
        <v>351</v>
      </c>
      <c r="D16" s="63">
        <v>438729168.83</v>
      </c>
      <c r="E16" s="63">
        <v>84648242.18</v>
      </c>
    </row>
    <row r="17" spans="1:5" ht="16.5" customHeight="1">
      <c r="A17" s="60" t="s">
        <v>352</v>
      </c>
      <c r="B17" s="61">
        <v>720</v>
      </c>
      <c r="C17" s="62" t="s">
        <v>353</v>
      </c>
      <c r="D17" s="63">
        <v>438729168.83</v>
      </c>
      <c r="E17" s="63">
        <v>84648242.18</v>
      </c>
    </row>
    <row r="18" spans="1:5" ht="26.25">
      <c r="A18" s="60" t="s">
        <v>354</v>
      </c>
      <c r="B18" s="61">
        <v>710</v>
      </c>
      <c r="C18" s="62" t="s">
        <v>355</v>
      </c>
      <c r="D18" s="63">
        <v>0</v>
      </c>
      <c r="E18" s="63">
        <v>0</v>
      </c>
    </row>
    <row r="19" spans="1:5" ht="27" thickBot="1">
      <c r="A19" s="60" t="s">
        <v>356</v>
      </c>
      <c r="B19" s="61">
        <v>720</v>
      </c>
      <c r="C19" s="62" t="s">
        <v>357</v>
      </c>
      <c r="D19" s="63">
        <v>0</v>
      </c>
      <c r="E19" s="63">
        <v>0</v>
      </c>
    </row>
    <row r="20" spans="1:5" ht="12.75" customHeight="1">
      <c r="A20" s="5"/>
      <c r="B20" s="6"/>
      <c r="C20" s="6"/>
      <c r="D20" s="7"/>
      <c r="E20" s="7"/>
    </row>
  </sheetData>
  <sheetProtection/>
  <mergeCells count="1">
    <mergeCell ref="A1:E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ЕршоваЮ</dc:creator>
  <cp:keywords/>
  <dc:description/>
  <cp:lastModifiedBy>ЕршоваЮ</cp:lastModifiedBy>
  <dcterms:created xsi:type="dcterms:W3CDTF">2018-04-10T04:46:58Z</dcterms:created>
  <dcterms:modified xsi:type="dcterms:W3CDTF">2018-04-10T07:18:08Z</dcterms:modified>
  <cp:category/>
  <cp:version/>
  <cp:contentType/>
  <cp:contentStatus/>
</cp:coreProperties>
</file>