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_bookmark_1" localSheetId="1">'[1]Доходы'!#REF!</definedName>
    <definedName name="__bookmark_1">'Доходы'!#REF!</definedName>
    <definedName name="__bookmark_2">'Доходы'!$A$1:$F$182</definedName>
    <definedName name="__bookmark_4" localSheetId="1">'Расходы'!#REF!</definedName>
    <definedName name="__bookmark_4">#REF!</definedName>
    <definedName name="__bookmark_5">'Источники'!$A$1:$E$25</definedName>
    <definedName name="__bookmark_6" localSheetId="1">'[1]Источники'!#REF!</definedName>
    <definedName name="__bookmark_6">'Источники'!$A$26:$E$36</definedName>
    <definedName name="_xlnm.Print_Titles" localSheetId="0">'Доходы'!$1:$4</definedName>
    <definedName name="_xlnm.Print_Titles" localSheetId="2">'Источники'!$1:$4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<sst xmlns="http://schemas.openxmlformats.org/spreadsheetml/2006/main" count="1216" uniqueCount="524">
  <si>
    <t>Управление финансов Кинель-Черкасского района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</si>
  <si>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</si>
  <si>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</si>
  <si>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</si>
  <si>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</si>
  <si>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</si>
  <si>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</si>
  <si>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</si>
  <si>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</si>
  <si>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</si>
  <si>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</si>
  <si>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</si>
  <si>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</si>
  <si>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</si>
  <si>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</si>
  <si>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</si>
  <si>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</si>
  <si>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</si>
  <si>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</si>
  <si>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</si>
  <si>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</si>
  <si>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</si>
  <si>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</si>
  <si>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</si>
  <si>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</si>
  <si>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</si>
  <si>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</si>
  <si>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</si>
  <si>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</si>
  <si>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</si>
  <si>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</si>
  <si>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</si>
  <si>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</si>
  <si>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</si>
  <si>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</si>
  <si>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</si>
  <si>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</si>
  <si>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</si>
  <si>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</si>
  <si>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</si>
  <si>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</si>
  <si>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</si>
  <si>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</si>
  <si>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</si>
  <si>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</si>
  <si>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</si>
  <si>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</si>
  <si>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</si>
  <si>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</si>
  <si>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</si>
  <si>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</si>
  <si>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</si>
  <si>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</si>
  <si>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</si>
  <si>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</si>
  <si>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</si>
  <si>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</si>
  <si>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</si>
  <si>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</si>
  <si>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</si>
  <si>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</si>
  <si>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</si>
  <si>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</si>
  <si>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</si>
  <si>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</si>
  <si>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</si>
  <si>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</si>
  <si>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</si>
  <si>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</si>
  <si>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</si>
  <si>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</si>
  <si>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</si>
  <si>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</si>
  <si>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905 10807150010000110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</si>
  <si>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</si>
  <si>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</si>
  <si>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</si>
  <si>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</si>
  <si>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</si>
  <si>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</si>
  <si>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</si>
  <si>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</si>
  <si>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</si>
  <si>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</si>
  <si>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</si>
  <si>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</si>
  <si>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</si>
  <si>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</si>
  <si>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</si>
  <si>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</si>
  <si>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</si>
  <si>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</si>
  <si>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</si>
  <si>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</si>
  <si>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</si>
  <si>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</si>
  <si>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</si>
  <si>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</si>
  <si>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</si>
  <si>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</si>
  <si>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</si>
  <si>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</si>
  <si>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</si>
  <si>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547 11109045050000120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</si>
  <si>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</si>
  <si>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</si>
  <si>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</si>
  <si>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</si>
  <si>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</si>
  <si>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</si>
  <si>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</si>
  <si>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</si>
  <si>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</si>
  <si>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</si>
  <si>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</si>
  <si>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</si>
  <si>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</si>
  <si>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</si>
  <si>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</si>
  <si>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</si>
  <si>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</si>
  <si>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</si>
  <si>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</si>
  <si>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</si>
  <si>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</si>
  <si>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</si>
  <si>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</si>
  <si>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</si>
  <si>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</si>
  <si>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</si>
  <si>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</si>
  <si>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</si>
  <si>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</si>
  <si>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</si>
  <si>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</si>
  <si>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</si>
  <si>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</si>
  <si>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</si>
  <si>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</si>
  <si>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</si>
  <si>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</si>
  <si>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</si>
  <si>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</si>
  <si>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</si>
  <si>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</si>
  <si>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</si>
  <si>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</si>
  <si>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</si>
  <si>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</si>
  <si>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</si>
  <si>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</si>
  <si>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</si>
  <si>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</si>
  <si>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</si>
  <si>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</si>
  <si>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</si>
  <si>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905 11621050050000140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</si>
  <si>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</si>
  <si>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</si>
  <si>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</si>
  <si>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</si>
  <si>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</si>
  <si>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547 11623051050000140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</si>
  <si>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</si>
  <si>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</si>
  <si>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 недрах</t>
  </si>
  <si>
    <t>048 11625010010000140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</si>
  <si>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</si>
  <si>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720 11625030010000140</t>
  </si>
  <si>
    <t>Денежные взыскания (штрафы) за нарушение земельного законодательства</t>
  </si>
  <si>
    <t>048 11625060010000140</t>
  </si>
  <si>
    <t>321 11625060010000140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</si>
  <si>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</si>
  <si>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</si>
  <si>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</si>
  <si>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</si>
  <si>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</si>
  <si>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188 11630030010000140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</si>
  <si>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</si>
  <si>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</si>
  <si>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</si>
  <si>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</si>
  <si>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547 11633050050000140</t>
  </si>
  <si>
    <t>718 11633050050000140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</si>
  <si>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</si>
  <si>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</si>
  <si>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</si>
  <si>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048 11635030050000140</t>
  </si>
  <si>
    <t>Денежные взыскания (штрафы) за нарушение законодательства Российской Федерации об электроэнергетике</t>
  </si>
  <si>
    <t>161 11641000010000140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</si>
  <si>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</si>
  <si>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182 11643000010000140</t>
  </si>
  <si>
    <t>188 11643000010000140</t>
  </si>
  <si>
    <t>321 11643000010000140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</si>
  <si>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</si>
  <si>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</si>
  <si>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</si>
  <si>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076 11690050050000140</t>
  </si>
  <si>
    <t>081 11690050050000140</t>
  </si>
  <si>
    <t>106 11690050050000140</t>
  </si>
  <si>
    <t>182 11690050050000140</t>
  </si>
  <si>
    <t>188 11690050050000140</t>
  </si>
  <si>
    <t>318 11690050050000140</t>
  </si>
  <si>
    <t>415 11690050050000140</t>
  </si>
  <si>
    <t>547 11690050050000140</t>
  </si>
  <si>
    <t>707 11690050050000140</t>
  </si>
  <si>
    <t>720 11690050050000140</t>
  </si>
  <si>
    <t>725 11690050050000140</t>
  </si>
  <si>
    <t>730 11690050050000140</t>
  </si>
  <si>
    <t>731 11690050050000140</t>
  </si>
  <si>
    <t>732 11690050050000140</t>
  </si>
  <si>
    <t>905 11690050050000140</t>
  </si>
  <si>
    <t>921 11690050050000140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</si>
  <si>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</si>
  <si>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</si>
  <si>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</si>
  <si>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</si>
  <si>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</si>
  <si>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</si>
  <si>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921 11701050050000180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</si>
  <si>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</si>
  <si>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</si>
  <si>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</si>
  <si>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705 11705050050000180</t>
  </si>
  <si>
    <t>905 11705050050000180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</si>
  <si>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</si>
  <si>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</si>
  <si>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</si>
  <si>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</si>
  <si>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</si>
  <si>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</si>
  <si>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</si>
  <si>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</si>
  <si>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</si>
  <si>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921 20215001050000150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</si>
  <si>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</si>
  <si>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</si>
  <si>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</si>
  <si>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</si>
  <si>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</si>
  <si>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</si>
  <si>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</si>
  <si>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</si>
  <si>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</si>
  <si>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</si>
  <si>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</si>
  <si>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</si>
  <si>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</si>
  <si>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</si>
  <si>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Субсидии бюджетам на обеспечение устойчивого развития сельских территорий</t>
  </si>
  <si>
    <t>000 20225567000000150</t>
  </si>
  <si>
    <t>Субсидии бюджетам муниципальных районов на обеспечение устойчивого развития сельских территорий</t>
  </si>
  <si>
    <t>905 20225567050000150</t>
  </si>
  <si>
    <t>Прочие субсидии</t>
  </si>
  <si>
    <t>000 20229999000000150</t>
  </si>
  <si>
    <t>Прочие субсидии бюджетам муниципальных районов</t>
  </si>
  <si>
    <t>905 20229999050000150</t>
  </si>
  <si>
    <t>921 20229999050000150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</si>
  <si>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</si>
  <si>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</si>
  <si>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</si>
  <si>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</si>
  <si>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</si>
  <si>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</si>
  <si>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</si>
  <si>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</si>
  <si>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</si>
  <si>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</si>
  <si>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</si>
  <si>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</si>
  <si>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</si>
  <si>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</si>
  <si>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</si>
  <si>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</si>
  <si>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</si>
  <si>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</si>
  <si>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</si>
  <si>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Субвенции бюджетам на осуществление полномочий по обеспечению жильем отдельных категорий граждан, установленных Федеральнымзаконом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</si>
  <si>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</si>
  <si>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</si>
  <si>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905 20235134050000150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</si>
  <si>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</si>
  <si>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</si>
  <si>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</si>
  <si>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905 20235135050000150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</si>
  <si>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</si>
  <si>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</si>
  <si>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</si>
  <si>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905 20235176050000150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</si>
  <si>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</si>
  <si>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</si>
  <si>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</si>
  <si>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</si>
  <si>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905 20239999050000150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</si>
  <si>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</si>
  <si>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</si>
  <si>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</si>
  <si>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</si>
  <si>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</si>
  <si>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</si>
  <si>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</si>
  <si>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905 20240014050000150</t>
  </si>
  <si>
    <t>921 20240014050000150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</si>
  <si>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</si>
  <si>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</si>
  <si>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</si>
  <si>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547 20249999050000150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</si>
  <si>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</si>
  <si>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</si>
  <si>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</si>
  <si>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</si>
  <si>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547 20705030050000150</t>
  </si>
  <si>
    <t>905 20705030050000150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</si>
  <si>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</si>
  <si>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</si>
  <si>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</si>
  <si>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</si>
  <si>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</si>
  <si>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</si>
  <si>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</si>
  <si>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</si>
  <si>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</si>
  <si>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</si>
  <si>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</si>
  <si>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</si>
  <si>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</si>
  <si>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</si>
  <si>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</si>
  <si>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547 21960010050000150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</si>
  <si>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</si>
  <si>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</si>
  <si>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Кинель-Черкасском районе Самарской области" на 2017-2022 годы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</si>
  <si>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</si>
  <si>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</si>
  <si>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</si>
  <si>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</si>
  <si>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</si>
  <si>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</si>
  <si>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</si>
  <si>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</si>
  <si>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</si>
  <si>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</si>
  <si>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</si>
  <si>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</si>
  <si>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</si>
  <si>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</si>
  <si>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</si>
  <si>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</si>
  <si>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</si>
  <si>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</si>
  <si>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</si>
  <si>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</si>
  <si>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Связь и информатика</t>
  </si>
  <si>
    <t>Иные выплаты населению</t>
  </si>
  <si>
    <t>Другие вопросы в области национальной экономики</t>
  </si>
  <si>
    <t>Субсидии автономным учреждениям</t>
  </si>
  <si>
    <t>Жилищное хозяйство</t>
  </si>
  <si>
    <t>Благоустройство</t>
  </si>
  <si>
    <t>Другие вопросы в области охраны окружающей среды</t>
  </si>
  <si>
    <t>Общее образование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</si>
  <si>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</si>
  <si>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</si>
  <si>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</si>
  <si>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</si>
  <si>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</si>
  <si>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</si>
  <si>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</si>
  <si>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</si>
  <si>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</si>
  <si>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</si>
  <si>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</si>
  <si>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</si>
  <si>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</si>
  <si>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</si>
  <si>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Бюджетные инвестиции</t>
  </si>
  <si>
    <t>Другие вопросы в области социальной политики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</si>
  <si>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</si>
  <si>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</si>
  <si>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</si>
  <si>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</si>
  <si>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</si>
  <si>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</si>
  <si>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</si>
  <si>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</si>
  <si>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</si>
  <si>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</si>
  <si>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</si>
  <si>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</si>
  <si>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</si>
  <si>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921 01020000050000710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</si>
  <si>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</si>
  <si>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</si>
  <si>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</si>
  <si>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921 01020000050000810</t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</si>
  <si>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</si>
  <si>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</si>
  <si>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</si>
  <si>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</si>
  <si>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</si>
  <si>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</si>
  <si>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</si>
  <si>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</si>
  <si>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</si>
  <si>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</si>
  <si>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</si>
  <si>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</si>
  <si>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</si>
  <si>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</si>
  <si>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</si>
  <si>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</si>
  <si>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</si>
  <si>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</si>
  <si>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</si>
  <si>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000 01060000000000500</t>
  </si>
  <si>
    <t>000 01060000000000600</t>
  </si>
  <si>
    <t>% исполнения</t>
  </si>
  <si>
    <t xml:space="preserve"> Доходы бюджета Кинель-Черкасского района по состоянию на 01.04.2019</t>
  </si>
  <si>
    <t>тыс. рублей</t>
  </si>
  <si>
    <t>Код главного распоря-дителя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</si>
  <si>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</si>
  <si>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</si>
  <si>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</si>
  <si>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</si>
  <si>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</si>
  <si>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</si>
  <si>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</si>
  <si>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</si>
  <si>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</si>
  <si>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</si>
  <si>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</si>
  <si>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</si>
  <si>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</si>
  <si>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</si>
  <si>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</si>
  <si>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</si>
  <si>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</si>
  <si>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</si>
  <si>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01 0 00 00000</t>
  </si>
  <si>
    <t>04 0 00 00000</t>
  </si>
  <si>
    <t>61 0 00 00000</t>
  </si>
  <si>
    <t>05</t>
  </si>
  <si>
    <t>11</t>
  </si>
  <si>
    <t>13</t>
  </si>
  <si>
    <t>07 0 00 00000</t>
  </si>
  <si>
    <t>08 0 00 00000</t>
  </si>
  <si>
    <t>09 0 00 00000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</si>
  <si>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</si>
  <si>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</si>
  <si>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</si>
  <si>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</si>
  <si>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</si>
  <si>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</si>
  <si>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09</t>
  </si>
  <si>
    <t>31 0 00 00000</t>
  </si>
  <si>
    <t>14</t>
  </si>
  <si>
    <t>33 0 00 00000</t>
  </si>
  <si>
    <t>45 0 00 00000</t>
  </si>
  <si>
    <t>42 0 00 00000</t>
  </si>
  <si>
    <t>10</t>
  </si>
  <si>
    <t>44 0 00 00000</t>
  </si>
  <si>
    <t>12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</si>
  <si>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</si>
  <si>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</si>
  <si>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07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</si>
  <si>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</si>
  <si>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</si>
  <si>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74 0 00 00000</t>
  </si>
  <si>
    <t>10 0 00 00000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</si>
  <si>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</si>
  <si>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</si>
  <si>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</si>
  <si>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</si>
  <si>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</si>
  <si>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</si>
  <si>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32 0 00 00000</t>
  </si>
  <si>
    <t>51 0 00 00000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</si>
  <si>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</si>
  <si>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</si>
  <si>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</si>
  <si>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Муниципальная программа «Сохранение и развитие культуры Кинель-Черкасского района Самарской области» на 2018-2023 годы</t>
  </si>
  <si>
    <t>81 0 00 00000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</si>
  <si>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</si>
  <si>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</si>
  <si>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75 0 00 00000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</si>
  <si>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</si>
  <si>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</si>
  <si>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08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</si>
  <si>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</si>
  <si>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</si>
  <si>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</si>
  <si>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51 1 00 00000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</si>
  <si>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</si>
  <si>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</si>
  <si>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06 0 00 00000</t>
  </si>
  <si>
    <t>ВСЕГО</t>
  </si>
  <si>
    <t>Источники финансирования дефицита бюджета - ВСЕГО               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</si>
  <si>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                          Из них:</t>
  </si>
  <si>
    <t>источники внешнего финансирования бюджета                                                                                                         Из них:</t>
  </si>
  <si>
    <t>Доходы бюджета - ВСЕГО                                                                                                                                                 В том числе:</t>
  </si>
  <si>
    <t>Расходы бюджета Кинель-Черкасского района по состоянию на 01.04.2019 по ведомственной структуре расходов бюджета</t>
  </si>
  <si>
    <t>Муниципальная программа «Осуществление внешнего муниципального финансового контроля муниципального района Кинель-Черкасский Самарской области» на 2019-2024 годы</t>
  </si>
  <si>
    <t>16 0 00 00000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</si>
  <si>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2019-2024 годы</t>
  </si>
  <si>
    <t>Муниципальная программа «Улучшение экологической ситуации на территории Кинель-Черкасского района Самарской области» на 2016-2024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</si>
  <si>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</si>
  <si>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</si>
  <si>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</si>
  <si>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2016-2024 годы</t>
  </si>
  <si>
    <t>17 0 00 00000</t>
  </si>
  <si>
    <t>Муниципальная программа «Поддержка социально ориентированных некоммерческих организаций Кинель-Черкасского района Самарской области» на 2019-2024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</si>
  <si>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</si>
  <si>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2019-2024 годы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</si>
  <si>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2014-2021 годы»</t>
  </si>
  <si>
    <t>Муниципальная программа «Формирование современной городской среды муниципального района Кинель-Черкасский Самарской области на 2018-2022 годы»</t>
  </si>
  <si>
    <t>Муниципальная программа «Повышение безопасности дорожного движения в Кинель-Черкасском районе Самарской области» на 2019-2024 годы</t>
  </si>
  <si>
    <t>Муниципальная программа "Информационная среда Кинель-Черкасского района Самарской области" на 2016-2024 годы</t>
  </si>
  <si>
    <t>Муниципальная программа «Информационная среда Кинель-Черкасского района Самарской области» на 2016-2024 годы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</si>
  <si>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2025 года</t>
  </si>
  <si>
    <t>Подпрограмма «Формирование муниципального жилищного фонда» до 2025 года</t>
  </si>
  <si>
    <t>Подпрограмма «Молодой семье-доступное жильё» до 2025 года</t>
  </si>
  <si>
    <t>51 3 00 00000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</si>
  <si>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</si>
  <si>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</si>
  <si>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Источники финансирования дефицита бюджета Кинель-Черкасского района по состоянию на 01.04.2019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</si>
</sst>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,"/>
    <numFmt numFmtId="176" formatCode="0.0"/>
    <numFmt numFmtId="177" formatCode="#,##0.0"/>
    <numFmt numFmtId="178" formatCode="#,##0.0,"/>
  </numFmts>
  <fonts count="5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176" fontId="3" fillId="0" borderId="15" xfId="0" applyNumberFormat="1" applyFont="1" applyBorder="1" applyAlignment="1">
      <alignment horizontal="right" wrapText="1"/>
    </xf>
    <xf numFmtId="0" fontId="1" fillId="0" borderId="0" xfId="52" applyFont="1" applyAlignment="1">
      <alignment horizontal="center" vertical="center" wrapText="1"/>
      <protection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5" fillId="0" borderId="0" xfId="52" applyFont="1" applyFill="1">
      <alignment/>
      <protection/>
    </xf>
    <xf numFmtId="0" fontId="46" fillId="0" borderId="16" xfId="52" applyFont="1" applyFill="1" applyBorder="1" applyAlignment="1">
      <alignment horizontal="right"/>
      <protection/>
    </xf>
    <xf numFmtId="1" fontId="47" fillId="0" borderId="17" xfId="52" applyNumberFormat="1" applyFont="1" applyBorder="1" applyAlignment="1">
      <alignment horizontal="center" vertical="center"/>
      <protection/>
    </xf>
    <xf numFmtId="1" fontId="47" fillId="0" borderId="17" xfId="52" applyNumberFormat="1" applyFont="1" applyBorder="1" applyAlignment="1">
      <alignment horizontal="center" vertical="center" wrapText="1"/>
      <protection/>
    </xf>
    <xf numFmtId="1" fontId="47" fillId="0" borderId="17" xfId="52" applyNumberFormat="1" applyFont="1" applyFill="1" applyBorder="1" applyAlignment="1">
      <alignment horizontal="center" vertical="center"/>
      <protection/>
    </xf>
    <xf numFmtId="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7" xfId="52" applyFont="1" applyBorder="1" applyAlignment="1">
      <alignment horizontal="center" vertical="center"/>
      <protection/>
    </xf>
    <xf numFmtId="0" fontId="47" fillId="0" borderId="17" xfId="52" applyFont="1" applyBorder="1" applyAlignment="1">
      <alignment vertical="top" wrapText="1"/>
      <protection/>
    </xf>
    <xf numFmtId="49" fontId="47" fillId="0" borderId="17" xfId="52" applyNumberFormat="1" applyFont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177" fontId="47" fillId="0" borderId="17" xfId="52" applyNumberFormat="1" applyFont="1" applyFill="1" applyBorder="1" applyAlignment="1">
      <alignment horizontal="right" vertical="center"/>
      <protection/>
    </xf>
    <xf numFmtId="0" fontId="48" fillId="0" borderId="17" xfId="52" applyFont="1" applyBorder="1" applyAlignment="1">
      <alignment vertical="top" wrapText="1"/>
      <protection/>
    </xf>
    <xf numFmtId="49" fontId="48" fillId="0" borderId="17" xfId="52" applyNumberFormat="1" applyFont="1" applyBorder="1" applyAlignment="1">
      <alignment horizontal="center" vertical="center"/>
      <protection/>
    </xf>
    <xf numFmtId="0" fontId="48" fillId="0" borderId="17" xfId="52" applyFont="1" applyBorder="1" applyAlignment="1">
      <alignment horizontal="center" vertical="center"/>
      <protection/>
    </xf>
    <xf numFmtId="177" fontId="48" fillId="33" borderId="17" xfId="52" applyNumberFormat="1" applyFont="1" applyFill="1" applyBorder="1" applyAlignment="1">
      <alignment horizontal="right" vertical="center"/>
      <protection/>
    </xf>
    <xf numFmtId="176" fontId="48" fillId="0" borderId="17" xfId="52" applyNumberFormat="1" applyFont="1" applyFill="1" applyBorder="1" applyAlignment="1">
      <alignment horizontal="center" vertical="center" wrapText="1"/>
      <protection/>
    </xf>
    <xf numFmtId="0" fontId="48" fillId="0" borderId="17" xfId="52" applyFont="1" applyBorder="1" applyAlignment="1">
      <alignment vertical="center" wrapText="1"/>
      <protection/>
    </xf>
    <xf numFmtId="177" fontId="6" fillId="33" borderId="17" xfId="52" applyNumberFormat="1" applyFont="1" applyFill="1" applyBorder="1" applyAlignment="1">
      <alignment horizontal="right" vertical="center"/>
      <protection/>
    </xf>
    <xf numFmtId="176" fontId="47" fillId="0" borderId="17" xfId="52" applyNumberFormat="1" applyFont="1" applyFill="1" applyBorder="1" applyAlignment="1">
      <alignment horizontal="center" vertical="center" wrapText="1"/>
      <protection/>
    </xf>
    <xf numFmtId="177" fontId="5" fillId="33" borderId="17" xfId="52" applyNumberFormat="1" applyFont="1" applyFill="1" applyBorder="1" applyAlignment="1">
      <alignment horizontal="right" vertical="center"/>
      <protection/>
    </xf>
    <xf numFmtId="0" fontId="47" fillId="0" borderId="17" xfId="52" applyFont="1" applyFill="1" applyBorder="1" applyAlignment="1">
      <alignment horizontal="center" vertical="center"/>
      <protection/>
    </xf>
    <xf numFmtId="0" fontId="47" fillId="0" borderId="17" xfId="52" applyFont="1" applyFill="1" applyBorder="1" applyAlignment="1">
      <alignment vertical="top" wrapText="1"/>
      <protection/>
    </xf>
    <xf numFmtId="49" fontId="47" fillId="0" borderId="17" xfId="52" applyNumberFormat="1" applyFont="1" applyFill="1" applyBorder="1" applyAlignment="1">
      <alignment horizontal="center" vertical="center"/>
      <protection/>
    </xf>
    <xf numFmtId="0" fontId="48" fillId="0" borderId="17" xfId="52" applyFont="1" applyFill="1" applyBorder="1" applyAlignment="1">
      <alignment horizontal="center" vertical="center"/>
      <protection/>
    </xf>
    <xf numFmtId="0" fontId="48" fillId="0" borderId="17" xfId="52" applyFont="1" applyFill="1" applyBorder="1" applyAlignment="1">
      <alignment vertical="top" wrapText="1"/>
      <protection/>
    </xf>
    <xf numFmtId="49" fontId="48" fillId="0" borderId="17" xfId="52" applyNumberFormat="1" applyFont="1" applyFill="1" applyBorder="1" applyAlignment="1">
      <alignment horizontal="center" vertical="center"/>
      <protection/>
    </xf>
    <xf numFmtId="177" fontId="48" fillId="0" borderId="17" xfId="52" applyNumberFormat="1" applyFont="1" applyFill="1" applyBorder="1" applyAlignment="1">
      <alignment horizontal="right" vertical="center"/>
      <protection/>
    </xf>
    <xf numFmtId="0" fontId="48" fillId="0" borderId="17" xfId="52" applyFont="1" applyFill="1" applyBorder="1" applyAlignment="1">
      <alignment vertical="center"/>
      <protection/>
    </xf>
    <xf numFmtId="177" fontId="47" fillId="33" borderId="17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left" vertical="top" wrapText="1"/>
    </xf>
    <xf numFmtId="173" fontId="2" fillId="0" borderId="19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173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78" fontId="3" fillId="0" borderId="18" xfId="0" applyNumberFormat="1" applyFont="1" applyBorder="1" applyAlignment="1">
      <alignment horizontal="right" wrapText="1"/>
    </xf>
    <xf numFmtId="178" fontId="2" fillId="0" borderId="18" xfId="0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8" fontId="2" fillId="0" borderId="12" xfId="0" applyNumberFormat="1" applyFont="1" applyBorder="1" applyAlignment="1">
      <alignment horizontal="right" wrapText="1"/>
    </xf>
    <xf numFmtId="0" fontId="5" fillId="0" borderId="17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vertical="top" wrapText="1"/>
      <protection/>
    </xf>
    <xf numFmtId="49" fontId="5" fillId="0" borderId="17" xfId="52" applyNumberFormat="1" applyFont="1" applyBorder="1" applyAlignment="1">
      <alignment horizontal="center" vertical="center"/>
      <protection/>
    </xf>
    <xf numFmtId="176" fontId="5" fillId="0" borderId="17" xfId="52" applyNumberFormat="1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6" fillId="0" borderId="17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52" applyFont="1" applyAlignment="1">
      <alignment horizontal="center" vertical="center" wrapText="1"/>
      <protection/>
    </xf>
    <xf numFmtId="0" fontId="0" fillId="0" borderId="0" xfId="52">
      <alignment/>
      <protection/>
    </xf>
    <xf numFmtId="0" fontId="49" fillId="0" borderId="0" xfId="52" applyFont="1" applyAlignment="1">
      <alignment horizontal="center"/>
      <protection/>
    </xf>
    <xf numFmtId="0" fontId="47" fillId="0" borderId="20" xfId="52" applyFont="1" applyBorder="1" applyAlignment="1">
      <alignment horizontal="center" vertical="center" wrapText="1"/>
      <protection/>
    </xf>
    <xf numFmtId="0" fontId="47" fillId="0" borderId="21" xfId="52" applyFont="1" applyBorder="1" applyAlignment="1">
      <alignment horizontal="center" vertical="center" wrapText="1"/>
      <protection/>
    </xf>
    <xf numFmtId="0" fontId="47" fillId="0" borderId="22" xfId="52" applyFont="1" applyBorder="1" applyAlignment="1">
      <alignment horizontal="center" vertical="center" wrapText="1"/>
      <protection/>
    </xf>
    <xf numFmtId="0" fontId="47" fillId="0" borderId="23" xfId="52" applyFont="1" applyBorder="1" applyAlignment="1">
      <alignment horizontal="center" vertical="center" wrapText="1"/>
      <protection/>
    </xf>
    <xf numFmtId="0" fontId="47" fillId="0" borderId="24" xfId="52" applyFont="1" applyBorder="1" applyAlignment="1">
      <alignment horizontal="center" vertical="center" wrapText="1"/>
      <protection/>
    </xf>
    <xf numFmtId="0" fontId="47" fillId="0" borderId="25" xfId="52" applyFont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50" fillId="0" borderId="20" xfId="52" applyFont="1" applyFill="1" applyBorder="1" applyAlignment="1">
      <alignment horizontal="center" vertical="center" wrapText="1"/>
      <protection/>
    </xf>
    <xf numFmtId="0" fontId="50" fillId="0" borderId="2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90;&#1091;&#1085;&#1080;&#1085;&#1072;\&#1057;&#1074;&#1077;&#1076;&#1077;&#1085;&#1080;&#1103;%20&#1086;&#1073;%20&#1080;&#1089;&#1087;&#1086;&#1083;&#1085;&#1077;&#1085;&#1080;&#1080;%20&#1073;&#1102;&#1076;&#1078;&#1077;&#1090;&#1072;%20&#1050;&#1080;&#1085;&#1077;&#1083;&#1100;-&#1063;&#1077;&#1088;&#1082;&#1072;&#1089;&#1089;&#1082;&#1086;&#1075;&#1086;%20&#1088;&#1072;&#1081;&#1086;&#1085;&#1072;%20&#1085;&#1072;%200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7.25" customHeight="1">
      <c r="A1" s="75" t="s">
        <v>416</v>
      </c>
      <c r="B1" s="76"/>
      <c r="C1" s="76"/>
      <c r="D1" s="76"/>
      <c r="E1" s="76"/>
      <c r="F1" s="76"/>
    </row>
    <row r="2" spans="1:6" ht="12.75">
      <c r="A2" s="4"/>
      <c r="B2" s="4"/>
      <c r="C2" s="4"/>
      <c r="D2" s="4"/>
      <c r="E2" s="4"/>
      <c r="F2" s="5" t="s">
        <v>417</v>
      </c>
    </row>
    <row r="3" spans="1:6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415</v>
      </c>
    </row>
    <row r="4" spans="1:6" ht="12.7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</row>
    <row r="5" spans="1:6" ht="24.75" customHeight="1">
      <c r="A5" s="11" t="s">
        <v>498</v>
      </c>
      <c r="B5" s="12">
        <v>10</v>
      </c>
      <c r="C5" s="13" t="s">
        <v>12</v>
      </c>
      <c r="D5" s="66">
        <v>463625907.8</v>
      </c>
      <c r="E5" s="66">
        <v>98999221.64</v>
      </c>
      <c r="F5" s="15">
        <f>E5/D5*100</f>
        <v>21.35325484931841</v>
      </c>
    </row>
    <row r="6" spans="1:6" ht="12.75">
      <c r="A6" s="8" t="s">
        <v>13</v>
      </c>
      <c r="B6" s="9">
        <v>10</v>
      </c>
      <c r="C6" s="10" t="s">
        <v>14</v>
      </c>
      <c r="D6" s="67">
        <v>239135444.75</v>
      </c>
      <c r="E6" s="67">
        <v>48971304.36</v>
      </c>
      <c r="F6" s="15">
        <f aca="true" t="shared" si="0" ref="F6:F68">E6/D6*100</f>
        <v>20.478480056018547</v>
      </c>
    </row>
    <row r="7" spans="1:6" ht="12.75">
      <c r="A7" s="8" t="s">
        <v>15</v>
      </c>
      <c r="B7" s="9">
        <v>10</v>
      </c>
      <c r="C7" s="10" t="s">
        <v>16</v>
      </c>
      <c r="D7" s="67">
        <v>116714496</v>
      </c>
      <c r="E7" s="67">
        <v>20606986.76</v>
      </c>
      <c r="F7" s="15">
        <f t="shared" si="0"/>
        <v>17.65589319770528</v>
      </c>
    </row>
    <row r="8" spans="1:6" ht="12.75">
      <c r="A8" s="8" t="s">
        <v>17</v>
      </c>
      <c r="B8" s="9">
        <v>10</v>
      </c>
      <c r="C8" s="10" t="s">
        <v>18</v>
      </c>
      <c r="D8" s="67">
        <v>116714496</v>
      </c>
      <c r="E8" s="67">
        <v>20606986.76</v>
      </c>
      <c r="F8" s="15">
        <f t="shared" si="0"/>
        <v>17.65589319770528</v>
      </c>
    </row>
    <row r="9" spans="1:6" ht="33.75">
      <c r="A9" s="8" t="s">
        <v>19</v>
      </c>
      <c r="B9" s="9">
        <v>10</v>
      </c>
      <c r="C9" s="10" t="s">
        <v>20</v>
      </c>
      <c r="D9" s="67">
        <v>113064496</v>
      </c>
      <c r="E9" s="67">
        <v>20415232.7</v>
      </c>
      <c r="F9" s="15">
        <f t="shared" si="0"/>
        <v>18.056271793755663</v>
      </c>
    </row>
    <row r="10" spans="1:6" ht="56.25">
      <c r="A10" s="8" t="s">
        <v>21</v>
      </c>
      <c r="B10" s="9">
        <v>10</v>
      </c>
      <c r="C10" s="10" t="s">
        <v>22</v>
      </c>
      <c r="D10" s="67">
        <v>500000</v>
      </c>
      <c r="E10" s="67">
        <v>13523.69</v>
      </c>
      <c r="F10" s="15">
        <f t="shared" si="0"/>
        <v>2.704738</v>
      </c>
    </row>
    <row r="11" spans="1:6" ht="22.5">
      <c r="A11" s="8" t="s">
        <v>23</v>
      </c>
      <c r="B11" s="9">
        <v>10</v>
      </c>
      <c r="C11" s="10" t="s">
        <v>24</v>
      </c>
      <c r="D11" s="67">
        <v>650000</v>
      </c>
      <c r="E11" s="67">
        <v>35345.85</v>
      </c>
      <c r="F11" s="15">
        <f t="shared" si="0"/>
        <v>5.437823076923077</v>
      </c>
    </row>
    <row r="12" spans="1:6" ht="45">
      <c r="A12" s="8" t="s">
        <v>25</v>
      </c>
      <c r="B12" s="9">
        <v>10</v>
      </c>
      <c r="C12" s="10" t="s">
        <v>26</v>
      </c>
      <c r="D12" s="67">
        <v>2500000</v>
      </c>
      <c r="E12" s="67">
        <v>142884.52</v>
      </c>
      <c r="F12" s="15">
        <f t="shared" si="0"/>
        <v>5.715380799999999</v>
      </c>
    </row>
    <row r="13" spans="1:6" ht="12.75">
      <c r="A13" s="8" t="s">
        <v>27</v>
      </c>
      <c r="B13" s="9">
        <v>10</v>
      </c>
      <c r="C13" s="10" t="s">
        <v>28</v>
      </c>
      <c r="D13" s="67">
        <v>20284566</v>
      </c>
      <c r="E13" s="67">
        <v>5659752.57</v>
      </c>
      <c r="F13" s="15">
        <f t="shared" si="0"/>
        <v>27.90176812262091</v>
      </c>
    </row>
    <row r="14" spans="1:6" ht="12.75">
      <c r="A14" s="8" t="s">
        <v>29</v>
      </c>
      <c r="B14" s="9">
        <v>10</v>
      </c>
      <c r="C14" s="10" t="s">
        <v>30</v>
      </c>
      <c r="D14" s="67">
        <v>4984231</v>
      </c>
      <c r="E14" s="67">
        <v>1539220.17</v>
      </c>
      <c r="F14" s="15">
        <f t="shared" si="0"/>
        <v>30.881798415843885</v>
      </c>
    </row>
    <row r="15" spans="1:6" ht="12.75">
      <c r="A15" s="8" t="s">
        <v>31</v>
      </c>
      <c r="B15" s="9">
        <v>10</v>
      </c>
      <c r="C15" s="10" t="s">
        <v>32</v>
      </c>
      <c r="D15" s="67">
        <v>2962831</v>
      </c>
      <c r="E15" s="67">
        <v>968932.87</v>
      </c>
      <c r="F15" s="15">
        <f t="shared" si="0"/>
        <v>32.702940869728984</v>
      </c>
    </row>
    <row r="16" spans="1:6" ht="12.75">
      <c r="A16" s="8" t="s">
        <v>31</v>
      </c>
      <c r="B16" s="9">
        <v>10</v>
      </c>
      <c r="C16" s="10" t="s">
        <v>33</v>
      </c>
      <c r="D16" s="67">
        <v>2962831</v>
      </c>
      <c r="E16" s="67">
        <v>968932.87</v>
      </c>
      <c r="F16" s="15">
        <f t="shared" si="0"/>
        <v>32.702940869728984</v>
      </c>
    </row>
    <row r="17" spans="1:6" ht="22.5">
      <c r="A17" s="8" t="s">
        <v>34</v>
      </c>
      <c r="B17" s="9">
        <v>10</v>
      </c>
      <c r="C17" s="10" t="s">
        <v>35</v>
      </c>
      <c r="D17" s="67">
        <v>2000900</v>
      </c>
      <c r="E17" s="67">
        <v>550272.77</v>
      </c>
      <c r="F17" s="15">
        <f t="shared" si="0"/>
        <v>27.501262931680742</v>
      </c>
    </row>
    <row r="18" spans="1:6" ht="33.75">
      <c r="A18" s="8" t="s">
        <v>36</v>
      </c>
      <c r="B18" s="9">
        <v>10</v>
      </c>
      <c r="C18" s="10" t="s">
        <v>37</v>
      </c>
      <c r="D18" s="67">
        <v>2000000</v>
      </c>
      <c r="E18" s="67">
        <v>550267.37</v>
      </c>
      <c r="F18" s="15">
        <f t="shared" si="0"/>
        <v>27.513368500000002</v>
      </c>
    </row>
    <row r="19" spans="1:6" ht="33.75">
      <c r="A19" s="8" t="s">
        <v>38</v>
      </c>
      <c r="B19" s="9">
        <v>10</v>
      </c>
      <c r="C19" s="10" t="s">
        <v>39</v>
      </c>
      <c r="D19" s="67">
        <v>900</v>
      </c>
      <c r="E19" s="67">
        <v>5.4</v>
      </c>
      <c r="F19" s="15">
        <f t="shared" si="0"/>
        <v>0.6</v>
      </c>
    </row>
    <row r="20" spans="1:6" ht="22.5">
      <c r="A20" s="8" t="s">
        <v>40</v>
      </c>
      <c r="B20" s="9">
        <v>10</v>
      </c>
      <c r="C20" s="10" t="s">
        <v>41</v>
      </c>
      <c r="D20" s="67">
        <v>20500</v>
      </c>
      <c r="E20" s="67">
        <v>20014.53</v>
      </c>
      <c r="F20" s="15">
        <f t="shared" si="0"/>
        <v>97.63185365853658</v>
      </c>
    </row>
    <row r="21" spans="1:6" ht="12.75">
      <c r="A21" s="8" t="s">
        <v>42</v>
      </c>
      <c r="B21" s="9">
        <v>10</v>
      </c>
      <c r="C21" s="10" t="s">
        <v>43</v>
      </c>
      <c r="D21" s="67">
        <v>11785900</v>
      </c>
      <c r="E21" s="67">
        <v>2483816.83</v>
      </c>
      <c r="F21" s="15">
        <f t="shared" si="0"/>
        <v>21.074477383992736</v>
      </c>
    </row>
    <row r="22" spans="1:6" ht="12.75">
      <c r="A22" s="8" t="s">
        <v>42</v>
      </c>
      <c r="B22" s="9">
        <v>10</v>
      </c>
      <c r="C22" s="10" t="s">
        <v>44</v>
      </c>
      <c r="D22" s="67">
        <v>11785900</v>
      </c>
      <c r="E22" s="67">
        <v>2483816.83</v>
      </c>
      <c r="F22" s="15">
        <f t="shared" si="0"/>
        <v>21.074477383992736</v>
      </c>
    </row>
    <row r="23" spans="1:6" ht="12.75">
      <c r="A23" s="8" t="s">
        <v>45</v>
      </c>
      <c r="B23" s="9">
        <v>10</v>
      </c>
      <c r="C23" s="10" t="s">
        <v>46</v>
      </c>
      <c r="D23" s="67">
        <v>2340535</v>
      </c>
      <c r="E23" s="67">
        <v>1305327.42</v>
      </c>
      <c r="F23" s="15">
        <f t="shared" si="0"/>
        <v>55.7704721356442</v>
      </c>
    </row>
    <row r="24" spans="1:6" ht="12.75">
      <c r="A24" s="8" t="s">
        <v>45</v>
      </c>
      <c r="B24" s="9">
        <v>10</v>
      </c>
      <c r="C24" s="10" t="s">
        <v>47</v>
      </c>
      <c r="D24" s="67">
        <v>2340535</v>
      </c>
      <c r="E24" s="67">
        <v>1305327.42</v>
      </c>
      <c r="F24" s="15">
        <f t="shared" si="0"/>
        <v>55.7704721356442</v>
      </c>
    </row>
    <row r="25" spans="1:6" ht="12.75">
      <c r="A25" s="8" t="s">
        <v>48</v>
      </c>
      <c r="B25" s="9">
        <v>10</v>
      </c>
      <c r="C25" s="10" t="s">
        <v>49</v>
      </c>
      <c r="D25" s="67">
        <v>1173900</v>
      </c>
      <c r="E25" s="67">
        <v>331388.15</v>
      </c>
      <c r="F25" s="15">
        <f t="shared" si="0"/>
        <v>28.229674588976916</v>
      </c>
    </row>
    <row r="26" spans="1:6" ht="22.5">
      <c r="A26" s="8" t="s">
        <v>50</v>
      </c>
      <c r="B26" s="9">
        <v>10</v>
      </c>
      <c r="C26" s="10" t="s">
        <v>51</v>
      </c>
      <c r="D26" s="67">
        <v>1173900</v>
      </c>
      <c r="E26" s="67">
        <v>331388.15</v>
      </c>
      <c r="F26" s="15">
        <f t="shared" si="0"/>
        <v>28.229674588976916</v>
      </c>
    </row>
    <row r="27" spans="1:6" ht="12.75">
      <c r="A27" s="8" t="s">
        <v>52</v>
      </c>
      <c r="B27" s="9">
        <v>10</v>
      </c>
      <c r="C27" s="10" t="s">
        <v>53</v>
      </c>
      <c r="D27" s="67">
        <v>11118000</v>
      </c>
      <c r="E27" s="67">
        <v>2313213.78</v>
      </c>
      <c r="F27" s="15">
        <f t="shared" si="0"/>
        <v>20.806024284943334</v>
      </c>
    </row>
    <row r="28" spans="1:6" ht="22.5">
      <c r="A28" s="8" t="s">
        <v>54</v>
      </c>
      <c r="B28" s="9">
        <v>10</v>
      </c>
      <c r="C28" s="10" t="s">
        <v>55</v>
      </c>
      <c r="D28" s="67">
        <v>6186800</v>
      </c>
      <c r="E28" s="67">
        <v>1238025.91</v>
      </c>
      <c r="F28" s="15">
        <f t="shared" si="0"/>
        <v>20.010763399495698</v>
      </c>
    </row>
    <row r="29" spans="1:6" ht="22.5">
      <c r="A29" s="8" t="s">
        <v>56</v>
      </c>
      <c r="B29" s="9">
        <v>10</v>
      </c>
      <c r="C29" s="10" t="s">
        <v>57</v>
      </c>
      <c r="D29" s="67">
        <v>6186800</v>
      </c>
      <c r="E29" s="67">
        <v>1238025.91</v>
      </c>
      <c r="F29" s="15">
        <f t="shared" si="0"/>
        <v>20.010763399495698</v>
      </c>
    </row>
    <row r="30" spans="1:6" ht="33.75">
      <c r="A30" s="8" t="s">
        <v>58</v>
      </c>
      <c r="B30" s="9">
        <v>10</v>
      </c>
      <c r="C30" s="10" t="s">
        <v>59</v>
      </c>
      <c r="D30" s="67">
        <v>64400</v>
      </c>
      <c r="E30" s="67">
        <v>31500</v>
      </c>
      <c r="F30" s="15">
        <f t="shared" si="0"/>
        <v>48.91304347826087</v>
      </c>
    </row>
    <row r="31" spans="1:6" ht="22.5">
      <c r="A31" s="8" t="s">
        <v>60</v>
      </c>
      <c r="B31" s="9">
        <v>10</v>
      </c>
      <c r="C31" s="10" t="s">
        <v>61</v>
      </c>
      <c r="D31" s="67">
        <v>4866800</v>
      </c>
      <c r="E31" s="67">
        <v>1043687.87</v>
      </c>
      <c r="F31" s="15">
        <f t="shared" si="0"/>
        <v>21.445053628667708</v>
      </c>
    </row>
    <row r="32" spans="1:6" ht="45">
      <c r="A32" s="8" t="s">
        <v>62</v>
      </c>
      <c r="B32" s="9">
        <v>10</v>
      </c>
      <c r="C32" s="10" t="s">
        <v>63</v>
      </c>
      <c r="D32" s="67">
        <v>100100</v>
      </c>
      <c r="E32" s="67">
        <v>7840</v>
      </c>
      <c r="F32" s="15">
        <f t="shared" si="0"/>
        <v>7.8321678321678325</v>
      </c>
    </row>
    <row r="33" spans="1:6" ht="22.5">
      <c r="A33" s="8" t="s">
        <v>64</v>
      </c>
      <c r="B33" s="9">
        <v>10</v>
      </c>
      <c r="C33" s="10" t="s">
        <v>65</v>
      </c>
      <c r="D33" s="67">
        <v>4224900</v>
      </c>
      <c r="E33" s="67">
        <v>721197.87</v>
      </c>
      <c r="F33" s="15">
        <f t="shared" si="0"/>
        <v>17.070176098842577</v>
      </c>
    </row>
    <row r="34" spans="1:6" ht="12.75">
      <c r="A34" s="8" t="s">
        <v>66</v>
      </c>
      <c r="B34" s="9">
        <v>10</v>
      </c>
      <c r="C34" s="10" t="s">
        <v>67</v>
      </c>
      <c r="D34" s="67">
        <v>256100</v>
      </c>
      <c r="E34" s="67">
        <v>52950</v>
      </c>
      <c r="F34" s="15">
        <f t="shared" si="0"/>
        <v>20.67551737602499</v>
      </c>
    </row>
    <row r="35" spans="1:6" ht="33.75">
      <c r="A35" s="8" t="s">
        <v>68</v>
      </c>
      <c r="B35" s="9">
        <v>10</v>
      </c>
      <c r="C35" s="10" t="s">
        <v>69</v>
      </c>
      <c r="D35" s="67">
        <v>256700</v>
      </c>
      <c r="E35" s="67">
        <v>256700</v>
      </c>
      <c r="F35" s="15">
        <f t="shared" si="0"/>
        <v>100</v>
      </c>
    </row>
    <row r="36" spans="1:6" ht="45">
      <c r="A36" s="8" t="s">
        <v>70</v>
      </c>
      <c r="B36" s="9">
        <v>10</v>
      </c>
      <c r="C36" s="10" t="s">
        <v>71</v>
      </c>
      <c r="D36" s="67">
        <v>256700</v>
      </c>
      <c r="E36" s="67">
        <v>256700</v>
      </c>
      <c r="F36" s="15">
        <f t="shared" si="0"/>
        <v>100</v>
      </c>
    </row>
    <row r="37" spans="1:6" ht="12.75">
      <c r="A37" s="8" t="s">
        <v>72</v>
      </c>
      <c r="B37" s="9">
        <v>10</v>
      </c>
      <c r="C37" s="10" t="s">
        <v>73</v>
      </c>
      <c r="D37" s="67">
        <v>29000</v>
      </c>
      <c r="E37" s="67">
        <v>5000</v>
      </c>
      <c r="F37" s="15">
        <f t="shared" si="0"/>
        <v>17.24137931034483</v>
      </c>
    </row>
    <row r="38" spans="1:6" ht="22.5">
      <c r="A38" s="8" t="s">
        <v>74</v>
      </c>
      <c r="B38" s="9">
        <v>10</v>
      </c>
      <c r="C38" s="10" t="s">
        <v>75</v>
      </c>
      <c r="D38" s="67">
        <v>84178213.07</v>
      </c>
      <c r="E38" s="67">
        <v>18336575.53</v>
      </c>
      <c r="F38" s="15">
        <f t="shared" si="0"/>
        <v>21.78304202626857</v>
      </c>
    </row>
    <row r="39" spans="1:6" ht="45">
      <c r="A39" s="8" t="s">
        <v>76</v>
      </c>
      <c r="B39" s="9">
        <v>10</v>
      </c>
      <c r="C39" s="10" t="s">
        <v>77</v>
      </c>
      <c r="D39" s="67">
        <v>83854173.43</v>
      </c>
      <c r="E39" s="67">
        <v>18191065.16</v>
      </c>
      <c r="F39" s="15">
        <f t="shared" si="0"/>
        <v>21.69369086344353</v>
      </c>
    </row>
    <row r="40" spans="1:6" ht="33.75">
      <c r="A40" s="8" t="s">
        <v>78</v>
      </c>
      <c r="B40" s="9">
        <v>10</v>
      </c>
      <c r="C40" s="10" t="s">
        <v>79</v>
      </c>
      <c r="D40" s="67">
        <v>82054173.43</v>
      </c>
      <c r="E40" s="67">
        <v>17852223.01</v>
      </c>
      <c r="F40" s="15">
        <f t="shared" si="0"/>
        <v>21.75663011855167</v>
      </c>
    </row>
    <row r="41" spans="1:6" ht="45">
      <c r="A41" s="8" t="s">
        <v>80</v>
      </c>
      <c r="B41" s="9">
        <v>10</v>
      </c>
      <c r="C41" s="10" t="s">
        <v>81</v>
      </c>
      <c r="D41" s="67">
        <v>82054173.43</v>
      </c>
      <c r="E41" s="67">
        <v>17852223.01</v>
      </c>
      <c r="F41" s="15">
        <f t="shared" si="0"/>
        <v>21.75663011855167</v>
      </c>
    </row>
    <row r="42" spans="1:6" ht="45">
      <c r="A42" s="8" t="s">
        <v>82</v>
      </c>
      <c r="B42" s="9">
        <v>10</v>
      </c>
      <c r="C42" s="10" t="s">
        <v>83</v>
      </c>
      <c r="D42" s="67">
        <v>1800000</v>
      </c>
      <c r="E42" s="67">
        <v>338842.15</v>
      </c>
      <c r="F42" s="15">
        <f t="shared" si="0"/>
        <v>18.82456388888889</v>
      </c>
    </row>
    <row r="43" spans="1:6" ht="33.75">
      <c r="A43" s="8" t="s">
        <v>84</v>
      </c>
      <c r="B43" s="9">
        <v>10</v>
      </c>
      <c r="C43" s="10" t="s">
        <v>85</v>
      </c>
      <c r="D43" s="67">
        <v>1800000</v>
      </c>
      <c r="E43" s="67">
        <v>338842.15</v>
      </c>
      <c r="F43" s="15">
        <f t="shared" si="0"/>
        <v>18.82456388888889</v>
      </c>
    </row>
    <row r="44" spans="1:6" ht="22.5">
      <c r="A44" s="8" t="s">
        <v>86</v>
      </c>
      <c r="B44" s="9">
        <v>10</v>
      </c>
      <c r="C44" s="10" t="s">
        <v>87</v>
      </c>
      <c r="D44" s="67">
        <v>86588.28</v>
      </c>
      <c r="E44" s="67">
        <v>86588.28</v>
      </c>
      <c r="F44" s="15">
        <f t="shared" si="0"/>
        <v>100</v>
      </c>
    </row>
    <row r="45" spans="1:6" ht="22.5">
      <c r="A45" s="8" t="s">
        <v>88</v>
      </c>
      <c r="B45" s="9">
        <v>10</v>
      </c>
      <c r="C45" s="10" t="s">
        <v>89</v>
      </c>
      <c r="D45" s="67">
        <v>86588.28</v>
      </c>
      <c r="E45" s="67">
        <v>86588.28</v>
      </c>
      <c r="F45" s="15">
        <f t="shared" si="0"/>
        <v>100</v>
      </c>
    </row>
    <row r="46" spans="1:6" ht="56.25">
      <c r="A46" s="8" t="s">
        <v>90</v>
      </c>
      <c r="B46" s="9">
        <v>10</v>
      </c>
      <c r="C46" s="10" t="s">
        <v>91</v>
      </c>
      <c r="D46" s="67">
        <v>86588.28</v>
      </c>
      <c r="E46" s="67">
        <v>86588.28</v>
      </c>
      <c r="F46" s="15">
        <f t="shared" si="0"/>
        <v>100</v>
      </c>
    </row>
    <row r="47" spans="1:6" ht="12.75">
      <c r="A47" s="8" t="s">
        <v>92</v>
      </c>
      <c r="B47" s="9">
        <v>10</v>
      </c>
      <c r="C47" s="10" t="s">
        <v>93</v>
      </c>
      <c r="D47" s="67">
        <v>6000</v>
      </c>
      <c r="E47" s="67">
        <v>2118</v>
      </c>
      <c r="F47" s="15">
        <f t="shared" si="0"/>
        <v>35.3</v>
      </c>
    </row>
    <row r="48" spans="1:6" ht="22.5">
      <c r="A48" s="8" t="s">
        <v>94</v>
      </c>
      <c r="B48" s="9">
        <v>10</v>
      </c>
      <c r="C48" s="10" t="s">
        <v>95</v>
      </c>
      <c r="D48" s="67">
        <v>6000</v>
      </c>
      <c r="E48" s="67">
        <v>2118</v>
      </c>
      <c r="F48" s="15">
        <f t="shared" si="0"/>
        <v>35.3</v>
      </c>
    </row>
    <row r="49" spans="1:6" ht="22.5">
      <c r="A49" s="8" t="s">
        <v>96</v>
      </c>
      <c r="B49" s="9">
        <v>10</v>
      </c>
      <c r="C49" s="10" t="s">
        <v>97</v>
      </c>
      <c r="D49" s="67">
        <v>6000</v>
      </c>
      <c r="E49" s="67">
        <v>2118</v>
      </c>
      <c r="F49" s="15">
        <f t="shared" si="0"/>
        <v>35.3</v>
      </c>
    </row>
    <row r="50" spans="1:6" ht="45">
      <c r="A50" s="8" t="s">
        <v>98</v>
      </c>
      <c r="B50" s="9">
        <v>10</v>
      </c>
      <c r="C50" s="10" t="s">
        <v>99</v>
      </c>
      <c r="D50" s="67">
        <v>231451.36</v>
      </c>
      <c r="E50" s="67">
        <v>56804.09</v>
      </c>
      <c r="F50" s="15">
        <f t="shared" si="0"/>
        <v>24.5425604757734</v>
      </c>
    </row>
    <row r="51" spans="1:6" ht="45">
      <c r="A51" s="8" t="s">
        <v>100</v>
      </c>
      <c r="B51" s="9">
        <v>10</v>
      </c>
      <c r="C51" s="10" t="s">
        <v>101</v>
      </c>
      <c r="D51" s="67">
        <v>231451.36</v>
      </c>
      <c r="E51" s="67">
        <v>56804.09</v>
      </c>
      <c r="F51" s="15">
        <f t="shared" si="0"/>
        <v>24.5425604757734</v>
      </c>
    </row>
    <row r="52" spans="1:6" ht="33.75">
      <c r="A52" s="8" t="s">
        <v>102</v>
      </c>
      <c r="B52" s="9">
        <v>10</v>
      </c>
      <c r="C52" s="10" t="s">
        <v>103</v>
      </c>
      <c r="D52" s="67">
        <v>131451.36</v>
      </c>
      <c r="E52" s="67">
        <v>0</v>
      </c>
      <c r="F52" s="15">
        <f t="shared" si="0"/>
        <v>0</v>
      </c>
    </row>
    <row r="53" spans="1:6" ht="33.75">
      <c r="A53" s="8" t="s">
        <v>102</v>
      </c>
      <c r="B53" s="9">
        <v>10</v>
      </c>
      <c r="C53" s="10" t="s">
        <v>104</v>
      </c>
      <c r="D53" s="67">
        <v>100000</v>
      </c>
      <c r="E53" s="67">
        <v>56804.09</v>
      </c>
      <c r="F53" s="15">
        <f t="shared" si="0"/>
        <v>56.804089999999995</v>
      </c>
    </row>
    <row r="54" spans="1:6" ht="12.75">
      <c r="A54" s="8" t="s">
        <v>105</v>
      </c>
      <c r="B54" s="9">
        <v>10</v>
      </c>
      <c r="C54" s="10" t="s">
        <v>106</v>
      </c>
      <c r="D54" s="67">
        <v>1658000</v>
      </c>
      <c r="E54" s="67">
        <v>594235.98</v>
      </c>
      <c r="F54" s="15">
        <f t="shared" si="0"/>
        <v>35.840529553679126</v>
      </c>
    </row>
    <row r="55" spans="1:6" ht="12.75">
      <c r="A55" s="8" t="s">
        <v>107</v>
      </c>
      <c r="B55" s="9">
        <v>10</v>
      </c>
      <c r="C55" s="10" t="s">
        <v>108</v>
      </c>
      <c r="D55" s="67">
        <v>1658000</v>
      </c>
      <c r="E55" s="67">
        <v>594235.98</v>
      </c>
      <c r="F55" s="15">
        <f t="shared" si="0"/>
        <v>35.840529553679126</v>
      </c>
    </row>
    <row r="56" spans="1:6" ht="12.75">
      <c r="A56" s="8" t="s">
        <v>109</v>
      </c>
      <c r="B56" s="9">
        <v>10</v>
      </c>
      <c r="C56" s="10" t="s">
        <v>110</v>
      </c>
      <c r="D56" s="67">
        <v>650000</v>
      </c>
      <c r="E56" s="67">
        <v>241879.21</v>
      </c>
      <c r="F56" s="15">
        <f t="shared" si="0"/>
        <v>37.212186153846154</v>
      </c>
    </row>
    <row r="57" spans="1:6" ht="12.75">
      <c r="A57" s="8" t="s">
        <v>111</v>
      </c>
      <c r="B57" s="9">
        <v>10</v>
      </c>
      <c r="C57" s="10" t="s">
        <v>112</v>
      </c>
      <c r="D57" s="67">
        <v>65000</v>
      </c>
      <c r="E57" s="67">
        <v>342.19</v>
      </c>
      <c r="F57" s="15">
        <f t="shared" si="0"/>
        <v>0.5264461538461538</v>
      </c>
    </row>
    <row r="58" spans="1:6" ht="12.75">
      <c r="A58" s="8" t="s">
        <v>113</v>
      </c>
      <c r="B58" s="9">
        <v>10</v>
      </c>
      <c r="C58" s="10" t="s">
        <v>114</v>
      </c>
      <c r="D58" s="67">
        <v>211000</v>
      </c>
      <c r="E58" s="67">
        <v>149782.36</v>
      </c>
      <c r="F58" s="15">
        <f t="shared" si="0"/>
        <v>70.98690047393364</v>
      </c>
    </row>
    <row r="59" spans="1:6" ht="12.75">
      <c r="A59" s="8" t="s">
        <v>115</v>
      </c>
      <c r="B59" s="9">
        <v>10</v>
      </c>
      <c r="C59" s="10" t="s">
        <v>116</v>
      </c>
      <c r="D59" s="67">
        <v>161000</v>
      </c>
      <c r="E59" s="67">
        <v>149672.93</v>
      </c>
      <c r="F59" s="15">
        <f t="shared" si="0"/>
        <v>92.96455279503105</v>
      </c>
    </row>
    <row r="60" spans="1:6" ht="12.75">
      <c r="A60" s="8" t="s">
        <v>117</v>
      </c>
      <c r="B60" s="9">
        <v>10</v>
      </c>
      <c r="C60" s="10" t="s">
        <v>118</v>
      </c>
      <c r="D60" s="67">
        <v>50000</v>
      </c>
      <c r="E60" s="67">
        <v>109.43</v>
      </c>
      <c r="F60" s="15">
        <f t="shared" si="0"/>
        <v>0.21886000000000003</v>
      </c>
    </row>
    <row r="61" spans="1:6" ht="22.5">
      <c r="A61" s="8" t="s">
        <v>119</v>
      </c>
      <c r="B61" s="9">
        <v>10</v>
      </c>
      <c r="C61" s="10" t="s">
        <v>120</v>
      </c>
      <c r="D61" s="67">
        <v>732000</v>
      </c>
      <c r="E61" s="67">
        <v>202232.22</v>
      </c>
      <c r="F61" s="15">
        <f t="shared" si="0"/>
        <v>27.62735245901639</v>
      </c>
    </row>
    <row r="62" spans="1:6" ht="12.75">
      <c r="A62" s="8" t="s">
        <v>121</v>
      </c>
      <c r="B62" s="9">
        <v>10</v>
      </c>
      <c r="C62" s="10" t="s">
        <v>122</v>
      </c>
      <c r="D62" s="67">
        <v>1010805.42</v>
      </c>
      <c r="E62" s="67">
        <v>871654.6</v>
      </c>
      <c r="F62" s="15">
        <f t="shared" si="0"/>
        <v>86.23366898843894</v>
      </c>
    </row>
    <row r="63" spans="1:6" ht="45">
      <c r="A63" s="8" t="s">
        <v>123</v>
      </c>
      <c r="B63" s="9">
        <v>10</v>
      </c>
      <c r="C63" s="10" t="s">
        <v>124</v>
      </c>
      <c r="D63" s="67">
        <v>242000</v>
      </c>
      <c r="E63" s="67">
        <v>242000</v>
      </c>
      <c r="F63" s="15">
        <f t="shared" si="0"/>
        <v>100</v>
      </c>
    </row>
    <row r="64" spans="1:6" ht="45">
      <c r="A64" s="8" t="s">
        <v>125</v>
      </c>
      <c r="B64" s="9">
        <v>10</v>
      </c>
      <c r="C64" s="10" t="s">
        <v>126</v>
      </c>
      <c r="D64" s="67">
        <v>242000</v>
      </c>
      <c r="E64" s="67">
        <v>242000</v>
      </c>
      <c r="F64" s="15">
        <f t="shared" si="0"/>
        <v>100</v>
      </c>
    </row>
    <row r="65" spans="1:6" ht="45">
      <c r="A65" s="8" t="s">
        <v>127</v>
      </c>
      <c r="B65" s="9">
        <v>10</v>
      </c>
      <c r="C65" s="10" t="s">
        <v>128</v>
      </c>
      <c r="D65" s="67">
        <v>242000</v>
      </c>
      <c r="E65" s="67">
        <v>242000</v>
      </c>
      <c r="F65" s="15">
        <f t="shared" si="0"/>
        <v>100</v>
      </c>
    </row>
    <row r="66" spans="1:6" ht="22.5">
      <c r="A66" s="8" t="s">
        <v>129</v>
      </c>
      <c r="B66" s="9">
        <v>10</v>
      </c>
      <c r="C66" s="10" t="s">
        <v>130</v>
      </c>
      <c r="D66" s="67">
        <v>768805.42</v>
      </c>
      <c r="E66" s="67">
        <v>629654.6</v>
      </c>
      <c r="F66" s="15">
        <f t="shared" si="0"/>
        <v>81.90038514556778</v>
      </c>
    </row>
    <row r="67" spans="1:6" ht="22.5">
      <c r="A67" s="8" t="s">
        <v>131</v>
      </c>
      <c r="B67" s="9">
        <v>10</v>
      </c>
      <c r="C67" s="10" t="s">
        <v>132</v>
      </c>
      <c r="D67" s="67">
        <v>700000</v>
      </c>
      <c r="E67" s="67">
        <v>560849.18</v>
      </c>
      <c r="F67" s="15">
        <f t="shared" si="0"/>
        <v>80.12131142857145</v>
      </c>
    </row>
    <row r="68" spans="1:6" ht="33.75">
      <c r="A68" s="8" t="s">
        <v>133</v>
      </c>
      <c r="B68" s="9">
        <v>10</v>
      </c>
      <c r="C68" s="10" t="s">
        <v>134</v>
      </c>
      <c r="D68" s="67">
        <v>700000</v>
      </c>
      <c r="E68" s="67">
        <v>560849.18</v>
      </c>
      <c r="F68" s="15">
        <f t="shared" si="0"/>
        <v>80.12131142857145</v>
      </c>
    </row>
    <row r="69" spans="1:6" ht="22.5">
      <c r="A69" s="8" t="s">
        <v>135</v>
      </c>
      <c r="B69" s="9">
        <v>10</v>
      </c>
      <c r="C69" s="10" t="s">
        <v>136</v>
      </c>
      <c r="D69" s="67">
        <v>68805.42</v>
      </c>
      <c r="E69" s="67">
        <v>68805.42</v>
      </c>
      <c r="F69" s="15">
        <f aca="true" t="shared" si="1" ref="F69:F132">E69/D69*100</f>
        <v>100</v>
      </c>
    </row>
    <row r="70" spans="1:6" ht="22.5">
      <c r="A70" s="8" t="s">
        <v>137</v>
      </c>
      <c r="B70" s="9">
        <v>10</v>
      </c>
      <c r="C70" s="10" t="s">
        <v>138</v>
      </c>
      <c r="D70" s="67">
        <v>68805.42</v>
      </c>
      <c r="E70" s="67">
        <v>68805.42</v>
      </c>
      <c r="F70" s="15">
        <f t="shared" si="1"/>
        <v>100</v>
      </c>
    </row>
    <row r="71" spans="1:6" ht="12.75">
      <c r="A71" s="8" t="s">
        <v>139</v>
      </c>
      <c r="B71" s="9">
        <v>10</v>
      </c>
      <c r="C71" s="10" t="s">
        <v>140</v>
      </c>
      <c r="D71" s="67">
        <v>4156642.69</v>
      </c>
      <c r="E71" s="67">
        <v>571746.4</v>
      </c>
      <c r="F71" s="15">
        <f t="shared" si="1"/>
        <v>13.755004763231165</v>
      </c>
    </row>
    <row r="72" spans="1:6" ht="12.75">
      <c r="A72" s="8" t="s">
        <v>141</v>
      </c>
      <c r="B72" s="9">
        <v>10</v>
      </c>
      <c r="C72" s="10" t="s">
        <v>142</v>
      </c>
      <c r="D72" s="67">
        <v>118700</v>
      </c>
      <c r="E72" s="67">
        <v>13857.52</v>
      </c>
      <c r="F72" s="15">
        <f t="shared" si="1"/>
        <v>11.674406065711878</v>
      </c>
    </row>
    <row r="73" spans="1:6" ht="45">
      <c r="A73" s="8" t="s">
        <v>143</v>
      </c>
      <c r="B73" s="9">
        <v>10</v>
      </c>
      <c r="C73" s="10" t="s">
        <v>144</v>
      </c>
      <c r="D73" s="67">
        <v>105600</v>
      </c>
      <c r="E73" s="67">
        <v>10529.67</v>
      </c>
      <c r="F73" s="15">
        <f t="shared" si="1"/>
        <v>9.97127840909091</v>
      </c>
    </row>
    <row r="74" spans="1:6" ht="22.5">
      <c r="A74" s="8" t="s">
        <v>145</v>
      </c>
      <c r="B74" s="9">
        <v>10</v>
      </c>
      <c r="C74" s="10" t="s">
        <v>146</v>
      </c>
      <c r="D74" s="67">
        <v>13100</v>
      </c>
      <c r="E74" s="67">
        <v>3327.85</v>
      </c>
      <c r="F74" s="15">
        <f t="shared" si="1"/>
        <v>25.403435114503814</v>
      </c>
    </row>
    <row r="75" spans="1:6" ht="33.75">
      <c r="A75" s="8" t="s">
        <v>147</v>
      </c>
      <c r="B75" s="9">
        <v>10</v>
      </c>
      <c r="C75" s="10" t="s">
        <v>148</v>
      </c>
      <c r="D75" s="67">
        <v>185400</v>
      </c>
      <c r="E75" s="67">
        <v>20000</v>
      </c>
      <c r="F75" s="15">
        <f t="shared" si="1"/>
        <v>10.787486515641856</v>
      </c>
    </row>
    <row r="76" spans="1:6" ht="33.75">
      <c r="A76" s="8" t="s">
        <v>149</v>
      </c>
      <c r="B76" s="9">
        <v>10</v>
      </c>
      <c r="C76" s="10" t="s">
        <v>150</v>
      </c>
      <c r="D76" s="67">
        <v>285800</v>
      </c>
      <c r="E76" s="67">
        <v>12522.77</v>
      </c>
      <c r="F76" s="15">
        <f t="shared" si="1"/>
        <v>4.381655003498951</v>
      </c>
    </row>
    <row r="77" spans="1:6" ht="33.75">
      <c r="A77" s="8" t="s">
        <v>151</v>
      </c>
      <c r="B77" s="9">
        <v>10</v>
      </c>
      <c r="C77" s="10" t="s">
        <v>152</v>
      </c>
      <c r="D77" s="67">
        <v>285800</v>
      </c>
      <c r="E77" s="67">
        <v>12522.77</v>
      </c>
      <c r="F77" s="15">
        <f t="shared" si="1"/>
        <v>4.381655003498951</v>
      </c>
    </row>
    <row r="78" spans="1:6" ht="22.5">
      <c r="A78" s="8" t="s">
        <v>153</v>
      </c>
      <c r="B78" s="9">
        <v>10</v>
      </c>
      <c r="C78" s="10" t="s">
        <v>154</v>
      </c>
      <c r="D78" s="67">
        <v>22100</v>
      </c>
      <c r="E78" s="67">
        <v>0</v>
      </c>
      <c r="F78" s="15">
        <f t="shared" si="1"/>
        <v>0</v>
      </c>
    </row>
    <row r="79" spans="1:6" ht="33.75">
      <c r="A79" s="8" t="s">
        <v>155</v>
      </c>
      <c r="B79" s="9">
        <v>10</v>
      </c>
      <c r="C79" s="10" t="s">
        <v>156</v>
      </c>
      <c r="D79" s="67">
        <v>22100</v>
      </c>
      <c r="E79" s="67">
        <v>0</v>
      </c>
      <c r="F79" s="15">
        <f t="shared" si="1"/>
        <v>0</v>
      </c>
    </row>
    <row r="80" spans="1:6" ht="12.75">
      <c r="A80" s="8" t="s">
        <v>157</v>
      </c>
      <c r="B80" s="9">
        <v>10</v>
      </c>
      <c r="C80" s="10" t="s">
        <v>158</v>
      </c>
      <c r="D80" s="67">
        <v>9400</v>
      </c>
      <c r="E80" s="67">
        <v>0</v>
      </c>
      <c r="F80" s="15">
        <f t="shared" si="1"/>
        <v>0</v>
      </c>
    </row>
    <row r="81" spans="1:6" ht="22.5">
      <c r="A81" s="8" t="s">
        <v>159</v>
      </c>
      <c r="B81" s="9">
        <v>10</v>
      </c>
      <c r="C81" s="10" t="s">
        <v>160</v>
      </c>
      <c r="D81" s="67">
        <v>9400</v>
      </c>
      <c r="E81" s="67">
        <v>0</v>
      </c>
      <c r="F81" s="15">
        <f t="shared" si="1"/>
        <v>0</v>
      </c>
    </row>
    <row r="82" spans="1:6" ht="33.75">
      <c r="A82" s="8" t="s">
        <v>161</v>
      </c>
      <c r="B82" s="9">
        <v>10</v>
      </c>
      <c r="C82" s="10" t="s">
        <v>162</v>
      </c>
      <c r="D82" s="67">
        <v>9400</v>
      </c>
      <c r="E82" s="67">
        <v>0</v>
      </c>
      <c r="F82" s="15">
        <f t="shared" si="1"/>
        <v>0</v>
      </c>
    </row>
    <row r="83" spans="1:6" ht="56.25">
      <c r="A83" s="8" t="s">
        <v>163</v>
      </c>
      <c r="B83" s="9">
        <v>10</v>
      </c>
      <c r="C83" s="10" t="s">
        <v>164</v>
      </c>
      <c r="D83" s="67">
        <v>1098600</v>
      </c>
      <c r="E83" s="67">
        <v>57266.5</v>
      </c>
      <c r="F83" s="15">
        <f t="shared" si="1"/>
        <v>5.212679774258146</v>
      </c>
    </row>
    <row r="84" spans="1:6" ht="12.75">
      <c r="A84" s="8" t="s">
        <v>165</v>
      </c>
      <c r="B84" s="9">
        <v>10</v>
      </c>
      <c r="C84" s="10" t="s">
        <v>166</v>
      </c>
      <c r="D84" s="67">
        <v>642100</v>
      </c>
      <c r="E84" s="67">
        <v>0</v>
      </c>
      <c r="F84" s="15">
        <f t="shared" si="1"/>
        <v>0</v>
      </c>
    </row>
    <row r="85" spans="1:6" ht="22.5">
      <c r="A85" s="8" t="s">
        <v>167</v>
      </c>
      <c r="B85" s="9">
        <v>10</v>
      </c>
      <c r="C85" s="10" t="s">
        <v>168</v>
      </c>
      <c r="D85" s="67">
        <v>600</v>
      </c>
      <c r="E85" s="67">
        <v>500</v>
      </c>
      <c r="F85" s="15">
        <f t="shared" si="1"/>
        <v>83.33333333333334</v>
      </c>
    </row>
    <row r="86" spans="1:6" ht="12.75">
      <c r="A86" s="8" t="s">
        <v>169</v>
      </c>
      <c r="B86" s="9">
        <v>10</v>
      </c>
      <c r="C86" s="10" t="s">
        <v>170</v>
      </c>
      <c r="D86" s="67">
        <v>22800</v>
      </c>
      <c r="E86" s="67">
        <v>0</v>
      </c>
      <c r="F86" s="15">
        <f t="shared" si="1"/>
        <v>0</v>
      </c>
    </row>
    <row r="87" spans="1:6" ht="12.75">
      <c r="A87" s="8" t="s">
        <v>169</v>
      </c>
      <c r="B87" s="9">
        <v>10</v>
      </c>
      <c r="C87" s="10" t="s">
        <v>171</v>
      </c>
      <c r="D87" s="67">
        <v>433100</v>
      </c>
      <c r="E87" s="67">
        <v>56766.5</v>
      </c>
      <c r="F87" s="15">
        <f t="shared" si="1"/>
        <v>13.10701916416532</v>
      </c>
    </row>
    <row r="88" spans="1:6" ht="33.75">
      <c r="A88" s="8" t="s">
        <v>172</v>
      </c>
      <c r="B88" s="9">
        <v>10</v>
      </c>
      <c r="C88" s="10" t="s">
        <v>173</v>
      </c>
      <c r="D88" s="67">
        <v>11999.05</v>
      </c>
      <c r="E88" s="67">
        <v>11999.05</v>
      </c>
      <c r="F88" s="15">
        <f t="shared" si="1"/>
        <v>100</v>
      </c>
    </row>
    <row r="89" spans="1:6" ht="12.75">
      <c r="A89" s="8" t="s">
        <v>174</v>
      </c>
      <c r="B89" s="9">
        <v>10</v>
      </c>
      <c r="C89" s="10" t="s">
        <v>175</v>
      </c>
      <c r="D89" s="67">
        <v>329800</v>
      </c>
      <c r="E89" s="67">
        <v>122300</v>
      </c>
      <c r="F89" s="15">
        <f t="shared" si="1"/>
        <v>37.08308065494239</v>
      </c>
    </row>
    <row r="90" spans="1:6" ht="12.75">
      <c r="A90" s="8" t="s">
        <v>176</v>
      </c>
      <c r="B90" s="9">
        <v>10</v>
      </c>
      <c r="C90" s="10" t="s">
        <v>177</v>
      </c>
      <c r="D90" s="67">
        <v>329800</v>
      </c>
      <c r="E90" s="67">
        <v>122300</v>
      </c>
      <c r="F90" s="15">
        <f t="shared" si="1"/>
        <v>37.08308065494239</v>
      </c>
    </row>
    <row r="91" spans="1:6" ht="33.75">
      <c r="A91" s="8" t="s">
        <v>178</v>
      </c>
      <c r="B91" s="9">
        <v>10</v>
      </c>
      <c r="C91" s="10" t="s">
        <v>179</v>
      </c>
      <c r="D91" s="67">
        <v>560000</v>
      </c>
      <c r="E91" s="67">
        <v>0</v>
      </c>
      <c r="F91" s="15">
        <f t="shared" si="1"/>
        <v>0</v>
      </c>
    </row>
    <row r="92" spans="1:6" ht="33.75">
      <c r="A92" s="8" t="s">
        <v>180</v>
      </c>
      <c r="B92" s="9">
        <v>10</v>
      </c>
      <c r="C92" s="10" t="s">
        <v>181</v>
      </c>
      <c r="D92" s="67">
        <v>390800</v>
      </c>
      <c r="E92" s="67">
        <v>0</v>
      </c>
      <c r="F92" s="15">
        <f t="shared" si="1"/>
        <v>0</v>
      </c>
    </row>
    <row r="93" spans="1:6" ht="33.75">
      <c r="A93" s="8" t="s">
        <v>180</v>
      </c>
      <c r="B93" s="9">
        <v>10</v>
      </c>
      <c r="C93" s="10" t="s">
        <v>182</v>
      </c>
      <c r="D93" s="67">
        <v>98900</v>
      </c>
      <c r="E93" s="67">
        <v>0</v>
      </c>
      <c r="F93" s="15">
        <f t="shared" si="1"/>
        <v>0</v>
      </c>
    </row>
    <row r="94" spans="1:6" ht="33.75">
      <c r="A94" s="8" t="s">
        <v>180</v>
      </c>
      <c r="B94" s="9">
        <v>10</v>
      </c>
      <c r="C94" s="10" t="s">
        <v>183</v>
      </c>
      <c r="D94" s="67">
        <v>70300</v>
      </c>
      <c r="E94" s="67">
        <v>0</v>
      </c>
      <c r="F94" s="15">
        <f t="shared" si="1"/>
        <v>0</v>
      </c>
    </row>
    <row r="95" spans="1:6" ht="12.75">
      <c r="A95" s="8" t="s">
        <v>184</v>
      </c>
      <c r="B95" s="9">
        <v>10</v>
      </c>
      <c r="C95" s="10" t="s">
        <v>185</v>
      </c>
      <c r="D95" s="67">
        <v>254500</v>
      </c>
      <c r="E95" s="67">
        <v>0</v>
      </c>
      <c r="F95" s="15">
        <f t="shared" si="1"/>
        <v>0</v>
      </c>
    </row>
    <row r="96" spans="1:6" ht="22.5">
      <c r="A96" s="8" t="s">
        <v>186</v>
      </c>
      <c r="B96" s="9">
        <v>10</v>
      </c>
      <c r="C96" s="10" t="s">
        <v>187</v>
      </c>
      <c r="D96" s="67">
        <v>254500</v>
      </c>
      <c r="E96" s="67">
        <v>0</v>
      </c>
      <c r="F96" s="15">
        <f t="shared" si="1"/>
        <v>0</v>
      </c>
    </row>
    <row r="97" spans="1:6" ht="22.5">
      <c r="A97" s="8" t="s">
        <v>188</v>
      </c>
      <c r="B97" s="9">
        <v>10</v>
      </c>
      <c r="C97" s="10" t="s">
        <v>189</v>
      </c>
      <c r="D97" s="67">
        <v>7600</v>
      </c>
      <c r="E97" s="67">
        <v>0</v>
      </c>
      <c r="F97" s="15">
        <f t="shared" si="1"/>
        <v>0</v>
      </c>
    </row>
    <row r="98" spans="1:6" ht="33.75">
      <c r="A98" s="8" t="s">
        <v>190</v>
      </c>
      <c r="B98" s="9">
        <v>10</v>
      </c>
      <c r="C98" s="10" t="s">
        <v>191</v>
      </c>
      <c r="D98" s="67">
        <v>6900</v>
      </c>
      <c r="E98" s="67">
        <v>0</v>
      </c>
      <c r="F98" s="15">
        <f t="shared" si="1"/>
        <v>0</v>
      </c>
    </row>
    <row r="99" spans="1:6" ht="33.75">
      <c r="A99" s="8" t="s">
        <v>190</v>
      </c>
      <c r="B99" s="9">
        <v>10</v>
      </c>
      <c r="C99" s="10" t="s">
        <v>192</v>
      </c>
      <c r="D99" s="67">
        <v>181900</v>
      </c>
      <c r="E99" s="67">
        <v>55694.88</v>
      </c>
      <c r="F99" s="15">
        <f t="shared" si="1"/>
        <v>30.618405717427155</v>
      </c>
    </row>
    <row r="100" spans="1:6" ht="33.75">
      <c r="A100" s="8" t="s">
        <v>190</v>
      </c>
      <c r="B100" s="9">
        <v>10</v>
      </c>
      <c r="C100" s="10" t="s">
        <v>193</v>
      </c>
      <c r="D100" s="67">
        <v>24200</v>
      </c>
      <c r="E100" s="67">
        <v>9940.43</v>
      </c>
      <c r="F100" s="15">
        <f t="shared" si="1"/>
        <v>41.07615702479339</v>
      </c>
    </row>
    <row r="101" spans="1:6" ht="12.75">
      <c r="A101" s="8" t="s">
        <v>194</v>
      </c>
      <c r="B101" s="9">
        <v>10</v>
      </c>
      <c r="C101" s="10" t="s">
        <v>195</v>
      </c>
      <c r="D101" s="67">
        <v>1059743.64</v>
      </c>
      <c r="E101" s="67">
        <v>268165.25</v>
      </c>
      <c r="F101" s="15">
        <f t="shared" si="1"/>
        <v>25.304728415260886</v>
      </c>
    </row>
    <row r="102" spans="1:6" ht="22.5">
      <c r="A102" s="8" t="s">
        <v>196</v>
      </c>
      <c r="B102" s="9">
        <v>10</v>
      </c>
      <c r="C102" s="10" t="s">
        <v>197</v>
      </c>
      <c r="D102" s="67">
        <v>20000</v>
      </c>
      <c r="E102" s="67">
        <v>0</v>
      </c>
      <c r="F102" s="15">
        <f t="shared" si="1"/>
        <v>0</v>
      </c>
    </row>
    <row r="103" spans="1:6" ht="22.5">
      <c r="A103" s="8" t="s">
        <v>196</v>
      </c>
      <c r="B103" s="9">
        <v>10</v>
      </c>
      <c r="C103" s="10" t="s">
        <v>198</v>
      </c>
      <c r="D103" s="67">
        <v>14900</v>
      </c>
      <c r="E103" s="67">
        <v>0</v>
      </c>
      <c r="F103" s="15">
        <f t="shared" si="1"/>
        <v>0</v>
      </c>
    </row>
    <row r="104" spans="1:6" ht="22.5">
      <c r="A104" s="8" t="s">
        <v>196</v>
      </c>
      <c r="B104" s="9">
        <v>10</v>
      </c>
      <c r="C104" s="10" t="s">
        <v>199</v>
      </c>
      <c r="D104" s="67">
        <v>1100</v>
      </c>
      <c r="E104" s="67">
        <v>0</v>
      </c>
      <c r="F104" s="15">
        <f t="shared" si="1"/>
        <v>0</v>
      </c>
    </row>
    <row r="105" spans="1:6" ht="22.5">
      <c r="A105" s="8" t="s">
        <v>196</v>
      </c>
      <c r="B105" s="9">
        <v>10</v>
      </c>
      <c r="C105" s="10" t="s">
        <v>200</v>
      </c>
      <c r="D105" s="67">
        <v>11000</v>
      </c>
      <c r="E105" s="67">
        <v>300</v>
      </c>
      <c r="F105" s="15">
        <f t="shared" si="1"/>
        <v>2.727272727272727</v>
      </c>
    </row>
    <row r="106" spans="1:6" ht="22.5">
      <c r="A106" s="8" t="s">
        <v>196</v>
      </c>
      <c r="B106" s="9">
        <v>10</v>
      </c>
      <c r="C106" s="10" t="s">
        <v>201</v>
      </c>
      <c r="D106" s="67">
        <v>415015.25</v>
      </c>
      <c r="E106" s="67">
        <v>112548.94</v>
      </c>
      <c r="F106" s="15">
        <f t="shared" si="1"/>
        <v>27.11922995600764</v>
      </c>
    </row>
    <row r="107" spans="1:6" ht="22.5">
      <c r="A107" s="8" t="s">
        <v>196</v>
      </c>
      <c r="B107" s="9">
        <v>10</v>
      </c>
      <c r="C107" s="10" t="s">
        <v>202</v>
      </c>
      <c r="D107" s="67">
        <v>1100</v>
      </c>
      <c r="E107" s="67">
        <v>0</v>
      </c>
      <c r="F107" s="15">
        <f t="shared" si="1"/>
        <v>0</v>
      </c>
    </row>
    <row r="108" spans="1:6" ht="22.5">
      <c r="A108" s="8" t="s">
        <v>196</v>
      </c>
      <c r="B108" s="9">
        <v>10</v>
      </c>
      <c r="C108" s="10" t="s">
        <v>203</v>
      </c>
      <c r="D108" s="67">
        <v>373000</v>
      </c>
      <c r="E108" s="67">
        <v>86809.91</v>
      </c>
      <c r="F108" s="15">
        <f t="shared" si="1"/>
        <v>23.27343431635389</v>
      </c>
    </row>
    <row r="109" spans="1:6" ht="22.5">
      <c r="A109" s="8" t="s">
        <v>196</v>
      </c>
      <c r="B109" s="9">
        <v>10</v>
      </c>
      <c r="C109" s="10" t="s">
        <v>204</v>
      </c>
      <c r="D109" s="67">
        <v>92000</v>
      </c>
      <c r="E109" s="67">
        <v>64306.4</v>
      </c>
      <c r="F109" s="15">
        <f t="shared" si="1"/>
        <v>69.89826086956522</v>
      </c>
    </row>
    <row r="110" spans="1:6" ht="22.5">
      <c r="A110" s="8" t="s">
        <v>196</v>
      </c>
      <c r="B110" s="9">
        <v>10</v>
      </c>
      <c r="C110" s="10" t="s">
        <v>205</v>
      </c>
      <c r="D110" s="67">
        <v>7100</v>
      </c>
      <c r="E110" s="67">
        <v>4200</v>
      </c>
      <c r="F110" s="15">
        <f t="shared" si="1"/>
        <v>59.154929577464785</v>
      </c>
    </row>
    <row r="111" spans="1:6" ht="22.5">
      <c r="A111" s="8" t="s">
        <v>196</v>
      </c>
      <c r="B111" s="9">
        <v>10</v>
      </c>
      <c r="C111" s="10" t="s">
        <v>206</v>
      </c>
      <c r="D111" s="67">
        <v>34200</v>
      </c>
      <c r="E111" s="67">
        <v>0</v>
      </c>
      <c r="F111" s="15">
        <f t="shared" si="1"/>
        <v>0</v>
      </c>
    </row>
    <row r="112" spans="1:6" ht="22.5">
      <c r="A112" s="8" t="s">
        <v>196</v>
      </c>
      <c r="B112" s="9">
        <v>10</v>
      </c>
      <c r="C112" s="10" t="s">
        <v>207</v>
      </c>
      <c r="D112" s="67">
        <v>26700</v>
      </c>
      <c r="E112" s="67">
        <v>0</v>
      </c>
      <c r="F112" s="15">
        <f t="shared" si="1"/>
        <v>0</v>
      </c>
    </row>
    <row r="113" spans="1:6" ht="22.5">
      <c r="A113" s="8" t="s">
        <v>196</v>
      </c>
      <c r="B113" s="9">
        <v>10</v>
      </c>
      <c r="C113" s="10" t="s">
        <v>208</v>
      </c>
      <c r="D113" s="67">
        <v>13800</v>
      </c>
      <c r="E113" s="67">
        <v>0</v>
      </c>
      <c r="F113" s="15">
        <f t="shared" si="1"/>
        <v>0</v>
      </c>
    </row>
    <row r="114" spans="1:6" ht="22.5">
      <c r="A114" s="8" t="s">
        <v>196</v>
      </c>
      <c r="B114" s="9">
        <v>10</v>
      </c>
      <c r="C114" s="10" t="s">
        <v>209</v>
      </c>
      <c r="D114" s="67">
        <v>2300</v>
      </c>
      <c r="E114" s="67">
        <v>0</v>
      </c>
      <c r="F114" s="15">
        <f t="shared" si="1"/>
        <v>0</v>
      </c>
    </row>
    <row r="115" spans="1:6" ht="22.5">
      <c r="A115" s="8" t="s">
        <v>196</v>
      </c>
      <c r="B115" s="9">
        <v>10</v>
      </c>
      <c r="C115" s="10" t="s">
        <v>210</v>
      </c>
      <c r="D115" s="67">
        <v>2300</v>
      </c>
      <c r="E115" s="67">
        <v>0</v>
      </c>
      <c r="F115" s="15">
        <f t="shared" si="1"/>
        <v>0</v>
      </c>
    </row>
    <row r="116" spans="1:6" ht="22.5">
      <c r="A116" s="8" t="s">
        <v>196</v>
      </c>
      <c r="B116" s="9">
        <v>10</v>
      </c>
      <c r="C116" s="10" t="s">
        <v>211</v>
      </c>
      <c r="D116" s="67">
        <v>37300</v>
      </c>
      <c r="E116" s="67">
        <v>0</v>
      </c>
      <c r="F116" s="15">
        <f t="shared" si="1"/>
        <v>0</v>
      </c>
    </row>
    <row r="117" spans="1:6" ht="22.5">
      <c r="A117" s="8" t="s">
        <v>196</v>
      </c>
      <c r="B117" s="9">
        <v>10</v>
      </c>
      <c r="C117" s="10" t="s">
        <v>212</v>
      </c>
      <c r="D117" s="67">
        <v>7928.39</v>
      </c>
      <c r="E117" s="67">
        <v>0</v>
      </c>
      <c r="F117" s="15">
        <f t="shared" si="1"/>
        <v>0</v>
      </c>
    </row>
    <row r="118" spans="1:6" ht="12.75">
      <c r="A118" s="8" t="s">
        <v>213</v>
      </c>
      <c r="B118" s="9">
        <v>10</v>
      </c>
      <c r="C118" s="10" t="s">
        <v>214</v>
      </c>
      <c r="D118" s="67">
        <v>14721.57</v>
      </c>
      <c r="E118" s="67">
        <v>17138.74</v>
      </c>
      <c r="F118" s="15">
        <f t="shared" si="1"/>
        <v>116.41924061088595</v>
      </c>
    </row>
    <row r="119" spans="1:6" ht="12.75">
      <c r="A119" s="8" t="s">
        <v>215</v>
      </c>
      <c r="B119" s="9">
        <v>10</v>
      </c>
      <c r="C119" s="10" t="s">
        <v>216</v>
      </c>
      <c r="D119" s="67">
        <v>0</v>
      </c>
      <c r="E119" s="67">
        <v>2417.17</v>
      </c>
      <c r="F119" s="15">
        <v>0</v>
      </c>
    </row>
    <row r="120" spans="1:6" ht="12.75">
      <c r="A120" s="8" t="s">
        <v>217</v>
      </c>
      <c r="B120" s="9">
        <v>10</v>
      </c>
      <c r="C120" s="10" t="s">
        <v>218</v>
      </c>
      <c r="D120" s="67">
        <v>0</v>
      </c>
      <c r="E120" s="67">
        <v>2516.67</v>
      </c>
      <c r="F120" s="15">
        <v>0</v>
      </c>
    </row>
    <row r="121" spans="1:6" ht="12.75">
      <c r="A121" s="8" t="s">
        <v>217</v>
      </c>
      <c r="B121" s="9">
        <v>10</v>
      </c>
      <c r="C121" s="10" t="s">
        <v>219</v>
      </c>
      <c r="D121" s="67">
        <v>0</v>
      </c>
      <c r="E121" s="67">
        <v>-99.5</v>
      </c>
      <c r="F121" s="15">
        <v>0</v>
      </c>
    </row>
    <row r="122" spans="1:6" ht="12.75">
      <c r="A122" s="8" t="s">
        <v>220</v>
      </c>
      <c r="B122" s="9">
        <v>10</v>
      </c>
      <c r="C122" s="10" t="s">
        <v>221</v>
      </c>
      <c r="D122" s="67">
        <v>14721.57</v>
      </c>
      <c r="E122" s="67">
        <v>14721.57</v>
      </c>
      <c r="F122" s="15">
        <f t="shared" si="1"/>
        <v>100</v>
      </c>
    </row>
    <row r="123" spans="1:6" ht="12.75">
      <c r="A123" s="8" t="s">
        <v>222</v>
      </c>
      <c r="B123" s="9">
        <v>10</v>
      </c>
      <c r="C123" s="10" t="s">
        <v>223</v>
      </c>
      <c r="D123" s="67">
        <v>13279.98</v>
      </c>
      <c r="E123" s="67">
        <v>13279.98</v>
      </c>
      <c r="F123" s="15">
        <f t="shared" si="1"/>
        <v>100</v>
      </c>
    </row>
    <row r="124" spans="1:6" ht="12.75">
      <c r="A124" s="8" t="s">
        <v>222</v>
      </c>
      <c r="B124" s="9">
        <v>10</v>
      </c>
      <c r="C124" s="10" t="s">
        <v>224</v>
      </c>
      <c r="D124" s="67">
        <v>1441.59</v>
      </c>
      <c r="E124" s="67">
        <v>1441.59</v>
      </c>
      <c r="F124" s="15">
        <f t="shared" si="1"/>
        <v>100</v>
      </c>
    </row>
    <row r="125" spans="1:6" ht="12.75">
      <c r="A125" s="8" t="s">
        <v>225</v>
      </c>
      <c r="B125" s="9">
        <v>10</v>
      </c>
      <c r="C125" s="10" t="s">
        <v>226</v>
      </c>
      <c r="D125" s="67">
        <v>224490463.05</v>
      </c>
      <c r="E125" s="67">
        <v>50027917.28</v>
      </c>
      <c r="F125" s="15">
        <f t="shared" si="1"/>
        <v>22.285096925858024</v>
      </c>
    </row>
    <row r="126" spans="1:6" ht="22.5">
      <c r="A126" s="8" t="s">
        <v>227</v>
      </c>
      <c r="B126" s="9">
        <v>10</v>
      </c>
      <c r="C126" s="10" t="s">
        <v>228</v>
      </c>
      <c r="D126" s="67">
        <v>224943072.47</v>
      </c>
      <c r="E126" s="67">
        <v>50480526.7</v>
      </c>
      <c r="F126" s="15">
        <f t="shared" si="1"/>
        <v>22.441467588086066</v>
      </c>
    </row>
    <row r="127" spans="1:6" ht="12.75">
      <c r="A127" s="8" t="s">
        <v>229</v>
      </c>
      <c r="B127" s="9">
        <v>10</v>
      </c>
      <c r="C127" s="10" t="s">
        <v>230</v>
      </c>
      <c r="D127" s="67">
        <v>89706400</v>
      </c>
      <c r="E127" s="67">
        <v>25119400</v>
      </c>
      <c r="F127" s="15">
        <f t="shared" si="1"/>
        <v>28.001792514246475</v>
      </c>
    </row>
    <row r="128" spans="1:6" ht="12.75">
      <c r="A128" s="8" t="s">
        <v>231</v>
      </c>
      <c r="B128" s="9">
        <v>10</v>
      </c>
      <c r="C128" s="10" t="s">
        <v>232</v>
      </c>
      <c r="D128" s="67">
        <v>89703000</v>
      </c>
      <c r="E128" s="67">
        <v>25116000</v>
      </c>
      <c r="F128" s="15">
        <f t="shared" si="1"/>
        <v>27.999063576469013</v>
      </c>
    </row>
    <row r="129" spans="1:6" ht="12.75">
      <c r="A129" s="8" t="s">
        <v>233</v>
      </c>
      <c r="B129" s="9">
        <v>10</v>
      </c>
      <c r="C129" s="10" t="s">
        <v>234</v>
      </c>
      <c r="D129" s="67">
        <v>89703000</v>
      </c>
      <c r="E129" s="67">
        <v>25116000</v>
      </c>
      <c r="F129" s="15">
        <f t="shared" si="1"/>
        <v>27.999063576469013</v>
      </c>
    </row>
    <row r="130" spans="1:6" ht="12.75">
      <c r="A130" s="8" t="s">
        <v>235</v>
      </c>
      <c r="B130" s="9">
        <v>10</v>
      </c>
      <c r="C130" s="10" t="s">
        <v>236</v>
      </c>
      <c r="D130" s="67">
        <v>3400</v>
      </c>
      <c r="E130" s="67">
        <v>3400</v>
      </c>
      <c r="F130" s="15">
        <f t="shared" si="1"/>
        <v>100</v>
      </c>
    </row>
    <row r="131" spans="1:6" ht="12.75">
      <c r="A131" s="8" t="s">
        <v>237</v>
      </c>
      <c r="B131" s="9">
        <v>10</v>
      </c>
      <c r="C131" s="10" t="s">
        <v>238</v>
      </c>
      <c r="D131" s="67">
        <v>3400</v>
      </c>
      <c r="E131" s="67">
        <v>3400</v>
      </c>
      <c r="F131" s="15">
        <f t="shared" si="1"/>
        <v>100</v>
      </c>
    </row>
    <row r="132" spans="1:6" ht="12.75">
      <c r="A132" s="8" t="s">
        <v>239</v>
      </c>
      <c r="B132" s="9">
        <v>10</v>
      </c>
      <c r="C132" s="10" t="s">
        <v>240</v>
      </c>
      <c r="D132" s="67">
        <v>74880357.54</v>
      </c>
      <c r="E132" s="67">
        <v>12625357.62</v>
      </c>
      <c r="F132" s="15">
        <f t="shared" si="1"/>
        <v>16.86070691269832</v>
      </c>
    </row>
    <row r="133" spans="1:6" ht="12.75">
      <c r="A133" s="8" t="s">
        <v>241</v>
      </c>
      <c r="B133" s="9">
        <v>10</v>
      </c>
      <c r="C133" s="10" t="s">
        <v>242</v>
      </c>
      <c r="D133" s="67">
        <v>9521057.62</v>
      </c>
      <c r="E133" s="67">
        <v>9521057.62</v>
      </c>
      <c r="F133" s="15">
        <f aca="true" t="shared" si="2" ref="F133:F181">E133/D133*100</f>
        <v>100</v>
      </c>
    </row>
    <row r="134" spans="1:6" ht="22.5">
      <c r="A134" s="8" t="s">
        <v>243</v>
      </c>
      <c r="B134" s="9">
        <v>10</v>
      </c>
      <c r="C134" s="10" t="s">
        <v>244</v>
      </c>
      <c r="D134" s="67">
        <v>9521057.62</v>
      </c>
      <c r="E134" s="67">
        <v>9521057.62</v>
      </c>
      <c r="F134" s="15">
        <f t="shared" si="2"/>
        <v>100</v>
      </c>
    </row>
    <row r="135" spans="1:6" ht="12.75">
      <c r="A135" s="8" t="s">
        <v>245</v>
      </c>
      <c r="B135" s="9">
        <v>10</v>
      </c>
      <c r="C135" s="10" t="s">
        <v>246</v>
      </c>
      <c r="D135" s="67">
        <v>16620090</v>
      </c>
      <c r="E135" s="67">
        <v>0</v>
      </c>
      <c r="F135" s="15">
        <f t="shared" si="2"/>
        <v>0</v>
      </c>
    </row>
    <row r="136" spans="1:6" ht="22.5">
      <c r="A136" s="8" t="s">
        <v>247</v>
      </c>
      <c r="B136" s="9">
        <v>10</v>
      </c>
      <c r="C136" s="10" t="s">
        <v>248</v>
      </c>
      <c r="D136" s="67">
        <v>16620090</v>
      </c>
      <c r="E136" s="67">
        <v>0</v>
      </c>
      <c r="F136" s="15">
        <f t="shared" si="2"/>
        <v>0</v>
      </c>
    </row>
    <row r="137" spans="1:6" ht="12.75">
      <c r="A137" s="8" t="s">
        <v>249</v>
      </c>
      <c r="B137" s="9">
        <v>10</v>
      </c>
      <c r="C137" s="10" t="s">
        <v>250</v>
      </c>
      <c r="D137" s="67">
        <v>7030007.41</v>
      </c>
      <c r="E137" s="67">
        <v>0</v>
      </c>
      <c r="F137" s="15">
        <f t="shared" si="2"/>
        <v>0</v>
      </c>
    </row>
    <row r="138" spans="1:6" ht="22.5">
      <c r="A138" s="8" t="s">
        <v>251</v>
      </c>
      <c r="B138" s="9">
        <v>10</v>
      </c>
      <c r="C138" s="10" t="s">
        <v>252</v>
      </c>
      <c r="D138" s="67">
        <v>7030007.41</v>
      </c>
      <c r="E138" s="67">
        <v>0</v>
      </c>
      <c r="F138" s="15">
        <f t="shared" si="2"/>
        <v>0</v>
      </c>
    </row>
    <row r="139" spans="1:6" ht="12.75">
      <c r="A139" s="8" t="s">
        <v>253</v>
      </c>
      <c r="B139" s="9">
        <v>10</v>
      </c>
      <c r="C139" s="10" t="s">
        <v>254</v>
      </c>
      <c r="D139" s="67">
        <v>41709202.51</v>
      </c>
      <c r="E139" s="67">
        <v>3104300</v>
      </c>
      <c r="F139" s="15">
        <f t="shared" si="2"/>
        <v>7.442722021011377</v>
      </c>
    </row>
    <row r="140" spans="1:6" ht="12.75">
      <c r="A140" s="8" t="s">
        <v>255</v>
      </c>
      <c r="B140" s="9">
        <v>10</v>
      </c>
      <c r="C140" s="10" t="s">
        <v>256</v>
      </c>
      <c r="D140" s="67">
        <v>22217202.51</v>
      </c>
      <c r="E140" s="67">
        <v>0</v>
      </c>
      <c r="F140" s="15">
        <f t="shared" si="2"/>
        <v>0</v>
      </c>
    </row>
    <row r="141" spans="1:6" ht="12.75">
      <c r="A141" s="8" t="s">
        <v>255</v>
      </c>
      <c r="B141" s="9">
        <v>10</v>
      </c>
      <c r="C141" s="10" t="s">
        <v>257</v>
      </c>
      <c r="D141" s="67">
        <v>19492000</v>
      </c>
      <c r="E141" s="67">
        <v>3104300</v>
      </c>
      <c r="F141" s="15">
        <f t="shared" si="2"/>
        <v>15.926020931664272</v>
      </c>
    </row>
    <row r="142" spans="1:6" ht="12.75">
      <c r="A142" s="8" t="s">
        <v>258</v>
      </c>
      <c r="B142" s="9">
        <v>10</v>
      </c>
      <c r="C142" s="10" t="s">
        <v>259</v>
      </c>
      <c r="D142" s="67">
        <v>53862566.5</v>
      </c>
      <c r="E142" s="67">
        <v>11309565.08</v>
      </c>
      <c r="F142" s="15">
        <f t="shared" si="2"/>
        <v>20.997077961370444</v>
      </c>
    </row>
    <row r="143" spans="1:6" ht="22.5">
      <c r="A143" s="8" t="s">
        <v>260</v>
      </c>
      <c r="B143" s="9">
        <v>10</v>
      </c>
      <c r="C143" s="10" t="s">
        <v>261</v>
      </c>
      <c r="D143" s="67">
        <v>10849302</v>
      </c>
      <c r="E143" s="67">
        <v>2474716.25</v>
      </c>
      <c r="F143" s="15">
        <f t="shared" si="2"/>
        <v>22.809912103101198</v>
      </c>
    </row>
    <row r="144" spans="1:6" ht="22.5">
      <c r="A144" s="8" t="s">
        <v>262</v>
      </c>
      <c r="B144" s="9">
        <v>10</v>
      </c>
      <c r="C144" s="10" t="s">
        <v>263</v>
      </c>
      <c r="D144" s="67">
        <v>10615202</v>
      </c>
      <c r="E144" s="67">
        <v>2416716.25</v>
      </c>
      <c r="F144" s="15">
        <f t="shared" si="2"/>
        <v>22.766559223272434</v>
      </c>
    </row>
    <row r="145" spans="1:6" ht="22.5">
      <c r="A145" s="8" t="s">
        <v>262</v>
      </c>
      <c r="B145" s="9">
        <v>10</v>
      </c>
      <c r="C145" s="10" t="s">
        <v>264</v>
      </c>
      <c r="D145" s="67">
        <v>234100</v>
      </c>
      <c r="E145" s="67">
        <v>58000</v>
      </c>
      <c r="F145" s="15">
        <f t="shared" si="2"/>
        <v>24.775736864587785</v>
      </c>
    </row>
    <row r="146" spans="1:6" ht="22.5">
      <c r="A146" s="8" t="s">
        <v>265</v>
      </c>
      <c r="B146" s="9">
        <v>10</v>
      </c>
      <c r="C146" s="10" t="s">
        <v>266</v>
      </c>
      <c r="D146" s="67">
        <v>6608000</v>
      </c>
      <c r="E146" s="67">
        <v>1428352.33</v>
      </c>
      <c r="F146" s="15">
        <f t="shared" si="2"/>
        <v>21.615501361985473</v>
      </c>
    </row>
    <row r="147" spans="1:6" ht="22.5">
      <c r="A147" s="8" t="s">
        <v>267</v>
      </c>
      <c r="B147" s="9">
        <v>10</v>
      </c>
      <c r="C147" s="10" t="s">
        <v>268</v>
      </c>
      <c r="D147" s="67">
        <v>6608000</v>
      </c>
      <c r="E147" s="67">
        <v>1428352.33</v>
      </c>
      <c r="F147" s="15">
        <f t="shared" si="2"/>
        <v>21.615501361985473</v>
      </c>
    </row>
    <row r="148" spans="1:6" ht="33.75">
      <c r="A148" s="8" t="s">
        <v>269</v>
      </c>
      <c r="B148" s="9">
        <v>10</v>
      </c>
      <c r="C148" s="10" t="s">
        <v>270</v>
      </c>
      <c r="D148" s="67">
        <v>11555940</v>
      </c>
      <c r="E148" s="67">
        <v>0</v>
      </c>
      <c r="F148" s="15">
        <f t="shared" si="2"/>
        <v>0</v>
      </c>
    </row>
    <row r="149" spans="1:6" ht="33.75">
      <c r="A149" s="8" t="s">
        <v>271</v>
      </c>
      <c r="B149" s="9">
        <v>10</v>
      </c>
      <c r="C149" s="10" t="s">
        <v>272</v>
      </c>
      <c r="D149" s="67">
        <v>11555940</v>
      </c>
      <c r="E149" s="67">
        <v>0</v>
      </c>
      <c r="F149" s="15">
        <f t="shared" si="2"/>
        <v>0</v>
      </c>
    </row>
    <row r="150" spans="1:6" ht="33.75">
      <c r="A150" s="8" t="s">
        <v>273</v>
      </c>
      <c r="B150" s="9">
        <v>10</v>
      </c>
      <c r="C150" s="10" t="s">
        <v>274</v>
      </c>
      <c r="D150" s="67">
        <v>23413</v>
      </c>
      <c r="E150" s="67">
        <v>0</v>
      </c>
      <c r="F150" s="15">
        <f t="shared" si="2"/>
        <v>0</v>
      </c>
    </row>
    <row r="151" spans="1:6" ht="33.75">
      <c r="A151" s="8" t="s">
        <v>275</v>
      </c>
      <c r="B151" s="9">
        <v>10</v>
      </c>
      <c r="C151" s="10" t="s">
        <v>276</v>
      </c>
      <c r="D151" s="67">
        <v>23413</v>
      </c>
      <c r="E151" s="67">
        <v>0</v>
      </c>
      <c r="F151" s="15">
        <f t="shared" si="2"/>
        <v>0</v>
      </c>
    </row>
    <row r="152" spans="1:6" ht="45">
      <c r="A152" s="8" t="s">
        <v>277</v>
      </c>
      <c r="B152" s="9">
        <v>10</v>
      </c>
      <c r="C152" s="10" t="s">
        <v>278</v>
      </c>
      <c r="D152" s="67">
        <v>1320264</v>
      </c>
      <c r="E152" s="67">
        <v>1320264</v>
      </c>
      <c r="F152" s="15">
        <f t="shared" si="2"/>
        <v>100</v>
      </c>
    </row>
    <row r="153" spans="1:6" ht="56.25">
      <c r="A153" s="8" t="s">
        <v>279</v>
      </c>
      <c r="B153" s="9">
        <v>10</v>
      </c>
      <c r="C153" s="10" t="s">
        <v>280</v>
      </c>
      <c r="D153" s="67">
        <v>1320264</v>
      </c>
      <c r="E153" s="67">
        <v>1320264</v>
      </c>
      <c r="F153" s="15">
        <f t="shared" si="2"/>
        <v>100</v>
      </c>
    </row>
    <row r="154" spans="1:6" ht="33.75">
      <c r="A154" s="8" t="s">
        <v>281</v>
      </c>
      <c r="B154" s="9">
        <v>10</v>
      </c>
      <c r="C154" s="10" t="s">
        <v>282</v>
      </c>
      <c r="D154" s="67">
        <v>660132</v>
      </c>
      <c r="E154" s="67">
        <v>0</v>
      </c>
      <c r="F154" s="15">
        <f t="shared" si="2"/>
        <v>0</v>
      </c>
    </row>
    <row r="155" spans="1:6" ht="33.75">
      <c r="A155" s="8" t="s">
        <v>283</v>
      </c>
      <c r="B155" s="9">
        <v>10</v>
      </c>
      <c r="C155" s="10" t="s">
        <v>284</v>
      </c>
      <c r="D155" s="67">
        <v>660132</v>
      </c>
      <c r="E155" s="67">
        <v>0</v>
      </c>
      <c r="F155" s="15">
        <f t="shared" si="2"/>
        <v>0</v>
      </c>
    </row>
    <row r="156" spans="1:6" ht="33.75">
      <c r="A156" s="8" t="s">
        <v>285</v>
      </c>
      <c r="B156" s="9">
        <v>10</v>
      </c>
      <c r="C156" s="10" t="s">
        <v>286</v>
      </c>
      <c r="D156" s="67">
        <v>660132</v>
      </c>
      <c r="E156" s="67">
        <v>0</v>
      </c>
      <c r="F156" s="15">
        <f t="shared" si="2"/>
        <v>0</v>
      </c>
    </row>
    <row r="157" spans="1:6" ht="33.75">
      <c r="A157" s="8" t="s">
        <v>287</v>
      </c>
      <c r="B157" s="9">
        <v>10</v>
      </c>
      <c r="C157" s="10" t="s">
        <v>288</v>
      </c>
      <c r="D157" s="67">
        <v>660132</v>
      </c>
      <c r="E157" s="67">
        <v>0</v>
      </c>
      <c r="F157" s="15">
        <f t="shared" si="2"/>
        <v>0</v>
      </c>
    </row>
    <row r="158" spans="1:6" ht="12.75">
      <c r="A158" s="8" t="s">
        <v>289</v>
      </c>
      <c r="B158" s="9">
        <v>10</v>
      </c>
      <c r="C158" s="10" t="s">
        <v>290</v>
      </c>
      <c r="D158" s="67">
        <v>22185383.5</v>
      </c>
      <c r="E158" s="67">
        <v>6086232.5</v>
      </c>
      <c r="F158" s="15">
        <f t="shared" si="2"/>
        <v>27.43352396860753</v>
      </c>
    </row>
    <row r="159" spans="1:6" ht="12.75">
      <c r="A159" s="8" t="s">
        <v>291</v>
      </c>
      <c r="B159" s="9">
        <v>10</v>
      </c>
      <c r="C159" s="10" t="s">
        <v>292</v>
      </c>
      <c r="D159" s="67">
        <v>18658195.5</v>
      </c>
      <c r="E159" s="67">
        <v>4626638.5</v>
      </c>
      <c r="F159" s="15">
        <f t="shared" si="2"/>
        <v>24.796816498144207</v>
      </c>
    </row>
    <row r="160" spans="1:6" ht="12.75">
      <c r="A160" s="8" t="s">
        <v>291</v>
      </c>
      <c r="B160" s="9">
        <v>10</v>
      </c>
      <c r="C160" s="10" t="s">
        <v>293</v>
      </c>
      <c r="D160" s="67">
        <v>2311188</v>
      </c>
      <c r="E160" s="67">
        <v>1155594</v>
      </c>
      <c r="F160" s="15">
        <f t="shared" si="2"/>
        <v>50</v>
      </c>
    </row>
    <row r="161" spans="1:6" ht="12.75">
      <c r="A161" s="8" t="s">
        <v>291</v>
      </c>
      <c r="B161" s="9">
        <v>10</v>
      </c>
      <c r="C161" s="10" t="s">
        <v>294</v>
      </c>
      <c r="D161" s="67">
        <v>1216000</v>
      </c>
      <c r="E161" s="67">
        <v>304000</v>
      </c>
      <c r="F161" s="15">
        <f t="shared" si="2"/>
        <v>25</v>
      </c>
    </row>
    <row r="162" spans="1:6" ht="12.75">
      <c r="A162" s="8" t="s">
        <v>295</v>
      </c>
      <c r="B162" s="9">
        <v>10</v>
      </c>
      <c r="C162" s="10" t="s">
        <v>296</v>
      </c>
      <c r="D162" s="67">
        <v>6493748.43</v>
      </c>
      <c r="E162" s="67">
        <v>1426204</v>
      </c>
      <c r="F162" s="15">
        <f t="shared" si="2"/>
        <v>21.96272330802319</v>
      </c>
    </row>
    <row r="163" spans="1:6" ht="33.75">
      <c r="A163" s="8" t="s">
        <v>297</v>
      </c>
      <c r="B163" s="9">
        <v>10</v>
      </c>
      <c r="C163" s="10" t="s">
        <v>298</v>
      </c>
      <c r="D163" s="67">
        <v>5914148.43</v>
      </c>
      <c r="E163" s="67">
        <v>1426204</v>
      </c>
      <c r="F163" s="15">
        <f t="shared" si="2"/>
        <v>24.115120154331333</v>
      </c>
    </row>
    <row r="164" spans="1:6" ht="33.75">
      <c r="A164" s="8" t="s">
        <v>299</v>
      </c>
      <c r="B164" s="9">
        <v>10</v>
      </c>
      <c r="C164" s="10" t="s">
        <v>300</v>
      </c>
      <c r="D164" s="67">
        <v>3916782.71</v>
      </c>
      <c r="E164" s="67">
        <v>885749</v>
      </c>
      <c r="F164" s="15">
        <f t="shared" si="2"/>
        <v>22.61419806972136</v>
      </c>
    </row>
    <row r="165" spans="1:6" ht="33.75">
      <c r="A165" s="8" t="s">
        <v>299</v>
      </c>
      <c r="B165" s="9">
        <v>10</v>
      </c>
      <c r="C165" s="10" t="s">
        <v>301</v>
      </c>
      <c r="D165" s="67">
        <v>1271600</v>
      </c>
      <c r="E165" s="67">
        <v>317889</v>
      </c>
      <c r="F165" s="15">
        <f t="shared" si="2"/>
        <v>24.999134948096884</v>
      </c>
    </row>
    <row r="166" spans="1:6" ht="33.75">
      <c r="A166" s="8" t="s">
        <v>299</v>
      </c>
      <c r="B166" s="9">
        <v>10</v>
      </c>
      <c r="C166" s="10" t="s">
        <v>302</v>
      </c>
      <c r="D166" s="67">
        <v>725765.72</v>
      </c>
      <c r="E166" s="67">
        <v>222566</v>
      </c>
      <c r="F166" s="15">
        <f t="shared" si="2"/>
        <v>30.666369858306343</v>
      </c>
    </row>
    <row r="167" spans="1:6" ht="12.75">
      <c r="A167" s="8" t="s">
        <v>303</v>
      </c>
      <c r="B167" s="9">
        <v>10</v>
      </c>
      <c r="C167" s="10" t="s">
        <v>304</v>
      </c>
      <c r="D167" s="67">
        <v>579600</v>
      </c>
      <c r="E167" s="67">
        <v>0</v>
      </c>
      <c r="F167" s="15">
        <f t="shared" si="2"/>
        <v>0</v>
      </c>
    </row>
    <row r="168" spans="1:6" ht="12.75">
      <c r="A168" s="8" t="s">
        <v>305</v>
      </c>
      <c r="B168" s="9">
        <v>10</v>
      </c>
      <c r="C168" s="10" t="s">
        <v>306</v>
      </c>
      <c r="D168" s="67">
        <v>579600</v>
      </c>
      <c r="E168" s="67">
        <v>0</v>
      </c>
      <c r="F168" s="15">
        <f t="shared" si="2"/>
        <v>0</v>
      </c>
    </row>
    <row r="169" spans="1:6" ht="12.75">
      <c r="A169" s="8" t="s">
        <v>307</v>
      </c>
      <c r="B169" s="9">
        <v>10</v>
      </c>
      <c r="C169" s="10" t="s">
        <v>308</v>
      </c>
      <c r="D169" s="67">
        <v>-387490.85</v>
      </c>
      <c r="E169" s="67">
        <v>-387490.85</v>
      </c>
      <c r="F169" s="15">
        <f t="shared" si="2"/>
        <v>100</v>
      </c>
    </row>
    <row r="170" spans="1:6" ht="12.75">
      <c r="A170" s="8" t="s">
        <v>309</v>
      </c>
      <c r="B170" s="9">
        <v>10</v>
      </c>
      <c r="C170" s="10" t="s">
        <v>310</v>
      </c>
      <c r="D170" s="67">
        <v>-387490.85</v>
      </c>
      <c r="E170" s="67">
        <v>-387490.85</v>
      </c>
      <c r="F170" s="15">
        <f t="shared" si="2"/>
        <v>100</v>
      </c>
    </row>
    <row r="171" spans="1:6" ht="12.75">
      <c r="A171" s="8" t="s">
        <v>309</v>
      </c>
      <c r="B171" s="9">
        <v>10</v>
      </c>
      <c r="C171" s="10" t="s">
        <v>311</v>
      </c>
      <c r="D171" s="67">
        <v>-621305.51</v>
      </c>
      <c r="E171" s="67">
        <v>-621305.51</v>
      </c>
      <c r="F171" s="15">
        <f t="shared" si="2"/>
        <v>100</v>
      </c>
    </row>
    <row r="172" spans="1:6" ht="12.75">
      <c r="A172" s="8" t="s">
        <v>309</v>
      </c>
      <c r="B172" s="9">
        <v>10</v>
      </c>
      <c r="C172" s="10" t="s">
        <v>312</v>
      </c>
      <c r="D172" s="67">
        <v>233814.66</v>
      </c>
      <c r="E172" s="67">
        <v>233814.66</v>
      </c>
      <c r="F172" s="15">
        <f t="shared" si="2"/>
        <v>100</v>
      </c>
    </row>
    <row r="173" spans="1:6" ht="33.75">
      <c r="A173" s="8" t="s">
        <v>313</v>
      </c>
      <c r="B173" s="9">
        <v>10</v>
      </c>
      <c r="C173" s="10" t="s">
        <v>314</v>
      </c>
      <c r="D173" s="67">
        <v>10912.85</v>
      </c>
      <c r="E173" s="67">
        <v>14840.77</v>
      </c>
      <c r="F173" s="15">
        <f t="shared" si="2"/>
        <v>135.99353056259363</v>
      </c>
    </row>
    <row r="174" spans="1:6" ht="45">
      <c r="A174" s="8" t="s">
        <v>315</v>
      </c>
      <c r="B174" s="9">
        <v>10</v>
      </c>
      <c r="C174" s="10" t="s">
        <v>316</v>
      </c>
      <c r="D174" s="67">
        <v>10912.85</v>
      </c>
      <c r="E174" s="67">
        <v>14840.77</v>
      </c>
      <c r="F174" s="15">
        <f t="shared" si="2"/>
        <v>135.99353056259363</v>
      </c>
    </row>
    <row r="175" spans="1:6" ht="45">
      <c r="A175" s="8" t="s">
        <v>317</v>
      </c>
      <c r="B175" s="9">
        <v>10</v>
      </c>
      <c r="C175" s="10" t="s">
        <v>318</v>
      </c>
      <c r="D175" s="67">
        <v>10912.85</v>
      </c>
      <c r="E175" s="67">
        <v>14840.77</v>
      </c>
      <c r="F175" s="15">
        <f t="shared" si="2"/>
        <v>135.99353056259363</v>
      </c>
    </row>
    <row r="176" spans="1:6" ht="22.5">
      <c r="A176" s="8" t="s">
        <v>319</v>
      </c>
      <c r="B176" s="9">
        <v>10</v>
      </c>
      <c r="C176" s="10" t="s">
        <v>320</v>
      </c>
      <c r="D176" s="67">
        <v>10912.85</v>
      </c>
      <c r="E176" s="67">
        <v>14840.77</v>
      </c>
      <c r="F176" s="15">
        <f t="shared" si="2"/>
        <v>135.99353056259363</v>
      </c>
    </row>
    <row r="177" spans="1:6" ht="22.5">
      <c r="A177" s="8" t="s">
        <v>321</v>
      </c>
      <c r="B177" s="9">
        <v>10</v>
      </c>
      <c r="C177" s="10" t="s">
        <v>322</v>
      </c>
      <c r="D177" s="67">
        <v>10912.85</v>
      </c>
      <c r="E177" s="67">
        <v>14840.77</v>
      </c>
      <c r="F177" s="15">
        <f t="shared" si="2"/>
        <v>135.99353056259363</v>
      </c>
    </row>
    <row r="178" spans="1:6" ht="22.5">
      <c r="A178" s="8" t="s">
        <v>323</v>
      </c>
      <c r="B178" s="9">
        <v>10</v>
      </c>
      <c r="C178" s="10" t="s">
        <v>324</v>
      </c>
      <c r="D178" s="67">
        <v>-76031.42</v>
      </c>
      <c r="E178" s="67">
        <v>-79959.34</v>
      </c>
      <c r="F178" s="15">
        <f t="shared" si="2"/>
        <v>105.16617998190748</v>
      </c>
    </row>
    <row r="179" spans="1:6" ht="22.5">
      <c r="A179" s="8" t="s">
        <v>325</v>
      </c>
      <c r="B179" s="9">
        <v>10</v>
      </c>
      <c r="C179" s="10" t="s">
        <v>326</v>
      </c>
      <c r="D179" s="67">
        <v>-76031.42</v>
      </c>
      <c r="E179" s="67">
        <v>-79959.34</v>
      </c>
      <c r="F179" s="15">
        <f t="shared" si="2"/>
        <v>105.16617998190748</v>
      </c>
    </row>
    <row r="180" spans="1:6" ht="22.5">
      <c r="A180" s="8" t="s">
        <v>327</v>
      </c>
      <c r="B180" s="9">
        <v>10</v>
      </c>
      <c r="C180" s="10" t="s">
        <v>328</v>
      </c>
      <c r="D180" s="67">
        <v>-65118.57</v>
      </c>
      <c r="E180" s="67">
        <v>-65118.57</v>
      </c>
      <c r="F180" s="15">
        <f t="shared" si="2"/>
        <v>100</v>
      </c>
    </row>
    <row r="181" spans="1:6" ht="22.5">
      <c r="A181" s="8" t="s">
        <v>327</v>
      </c>
      <c r="B181" s="9">
        <v>10</v>
      </c>
      <c r="C181" s="10" t="s">
        <v>329</v>
      </c>
      <c r="D181" s="67">
        <v>-10912.85</v>
      </c>
      <c r="E181" s="67">
        <v>-14840.77</v>
      </c>
      <c r="F181" s="15">
        <f t="shared" si="2"/>
        <v>135.99353056259363</v>
      </c>
    </row>
    <row r="182" spans="1:6" ht="12.75">
      <c r="A182" s="1"/>
      <c r="B182" s="2"/>
      <c r="C182" s="2"/>
      <c r="D182" s="3"/>
      <c r="E182" s="3"/>
      <c r="F182" s="3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PageLayoutView="0" workbookViewId="0" topLeftCell="A1">
      <selection activeCell="J225" sqref="J225"/>
    </sheetView>
  </sheetViews>
  <sheetFormatPr defaultColWidth="9.140625" defaultRowHeight="12.75"/>
  <cols>
    <col min="1" max="1" width="15.140625" style="17" customWidth="1"/>
    <col min="2" max="2" width="54.28125" style="17" customWidth="1"/>
    <col min="3" max="4" width="10.140625" style="17" customWidth="1"/>
    <col min="5" max="5" width="21.57421875" style="17" customWidth="1"/>
    <col min="6" max="6" width="9.00390625" style="17" customWidth="1"/>
    <col min="7" max="7" width="13.57421875" style="17" customWidth="1"/>
    <col min="8" max="8" width="14.00390625" style="17" customWidth="1"/>
    <col min="9" max="9" width="11.421875" style="17" customWidth="1"/>
    <col min="10" max="16384" width="9.140625" style="17" customWidth="1"/>
  </cols>
  <sheetData>
    <row r="1" spans="1:6" ht="12.75" customHeight="1">
      <c r="A1" s="16"/>
      <c r="B1" s="16"/>
      <c r="C1" s="16"/>
      <c r="D1" s="77"/>
      <c r="E1" s="78"/>
      <c r="F1" s="78"/>
    </row>
    <row r="2" spans="1:9" ht="15" customHeight="1">
      <c r="A2" s="79" t="s">
        <v>499</v>
      </c>
      <c r="B2" s="79"/>
      <c r="C2" s="79"/>
      <c r="D2" s="79"/>
      <c r="E2" s="79"/>
      <c r="F2" s="79"/>
      <c r="G2" s="79"/>
      <c r="H2" s="79"/>
      <c r="I2" s="79"/>
    </row>
    <row r="3" spans="1:9" ht="12.75" customHeight="1">
      <c r="A3" s="18"/>
      <c r="B3" s="18"/>
      <c r="C3" s="18"/>
      <c r="D3" s="18"/>
      <c r="E3" s="18"/>
      <c r="F3" s="18"/>
      <c r="G3" s="19"/>
      <c r="H3" s="19"/>
      <c r="I3" s="20" t="s">
        <v>417</v>
      </c>
    </row>
    <row r="4" spans="1:9" ht="39" customHeight="1">
      <c r="A4" s="80" t="s">
        <v>418</v>
      </c>
      <c r="B4" s="80" t="s">
        <v>419</v>
      </c>
      <c r="C4" s="82" t="s">
        <v>420</v>
      </c>
      <c r="D4" s="83"/>
      <c r="E4" s="80" t="s">
        <v>421</v>
      </c>
      <c r="F4" s="80" t="s">
        <v>422</v>
      </c>
      <c r="G4" s="86" t="s">
        <v>423</v>
      </c>
      <c r="H4" s="88" t="s">
        <v>424</v>
      </c>
      <c r="I4" s="86" t="s">
        <v>415</v>
      </c>
    </row>
    <row r="5" spans="1:9" ht="12.75">
      <c r="A5" s="81"/>
      <c r="B5" s="81"/>
      <c r="C5" s="84"/>
      <c r="D5" s="85"/>
      <c r="E5" s="81"/>
      <c r="F5" s="81"/>
      <c r="G5" s="87"/>
      <c r="H5" s="89"/>
      <c r="I5" s="87"/>
    </row>
    <row r="6" spans="1:9" ht="12.75">
      <c r="A6" s="21">
        <v>1</v>
      </c>
      <c r="B6" s="22">
        <v>2</v>
      </c>
      <c r="C6" s="21">
        <v>3</v>
      </c>
      <c r="D6" s="21">
        <v>4</v>
      </c>
      <c r="E6" s="21">
        <v>5</v>
      </c>
      <c r="F6" s="21">
        <v>6</v>
      </c>
      <c r="G6" s="23">
        <v>7</v>
      </c>
      <c r="H6" s="23">
        <v>8</v>
      </c>
      <c r="I6" s="24">
        <v>9</v>
      </c>
    </row>
    <row r="7" spans="1:9" ht="12.75">
      <c r="A7" s="25">
        <v>546</v>
      </c>
      <c r="B7" s="26" t="s">
        <v>425</v>
      </c>
      <c r="C7" s="27"/>
      <c r="D7" s="27"/>
      <c r="E7" s="28"/>
      <c r="F7" s="25"/>
      <c r="G7" s="29">
        <f>G8+G13</f>
        <v>1880.1</v>
      </c>
      <c r="H7" s="29">
        <f>H8+H13</f>
        <v>264.4</v>
      </c>
      <c r="I7" s="24">
        <f>SUM(H7/G7*100)</f>
        <v>14.063081750970694</v>
      </c>
    </row>
    <row r="8" spans="1:9" ht="38.25">
      <c r="A8" s="25"/>
      <c r="B8" s="30" t="s">
        <v>333</v>
      </c>
      <c r="C8" s="31" t="s">
        <v>426</v>
      </c>
      <c r="D8" s="31" t="s">
        <v>427</v>
      </c>
      <c r="E8" s="32"/>
      <c r="F8" s="25"/>
      <c r="G8" s="33">
        <f>G9</f>
        <v>1039</v>
      </c>
      <c r="H8" s="33">
        <f>H9</f>
        <v>155</v>
      </c>
      <c r="I8" s="34">
        <f aca="true" t="shared" si="0" ref="I8:I72">SUM(H8/G8*100)</f>
        <v>14.918190567853706</v>
      </c>
    </row>
    <row r="9" spans="1:9" ht="12.75">
      <c r="A9" s="32"/>
      <c r="B9" s="30" t="s">
        <v>428</v>
      </c>
      <c r="C9" s="31" t="s">
        <v>426</v>
      </c>
      <c r="D9" s="31" t="s">
        <v>427</v>
      </c>
      <c r="E9" s="32" t="s">
        <v>429</v>
      </c>
      <c r="F9" s="32"/>
      <c r="G9" s="33">
        <f>G10</f>
        <v>1039</v>
      </c>
      <c r="H9" s="33">
        <f>H10</f>
        <v>155</v>
      </c>
      <c r="I9" s="34">
        <f t="shared" si="0"/>
        <v>14.918190567853706</v>
      </c>
    </row>
    <row r="10" spans="1:9" ht="51">
      <c r="A10" s="32"/>
      <c r="B10" s="30" t="s">
        <v>334</v>
      </c>
      <c r="C10" s="31" t="s">
        <v>426</v>
      </c>
      <c r="D10" s="31" t="s">
        <v>427</v>
      </c>
      <c r="E10" s="32" t="s">
        <v>430</v>
      </c>
      <c r="F10" s="32"/>
      <c r="G10" s="33">
        <f>G11+G12</f>
        <v>1039</v>
      </c>
      <c r="H10" s="33">
        <f>H11+H12</f>
        <v>155</v>
      </c>
      <c r="I10" s="34">
        <f t="shared" si="0"/>
        <v>14.918190567853706</v>
      </c>
    </row>
    <row r="11" spans="1:9" ht="25.5">
      <c r="A11" s="32"/>
      <c r="B11" s="30" t="s">
        <v>332</v>
      </c>
      <c r="C11" s="31" t="s">
        <v>426</v>
      </c>
      <c r="D11" s="31" t="s">
        <v>427</v>
      </c>
      <c r="E11" s="32" t="s">
        <v>430</v>
      </c>
      <c r="F11" s="32">
        <v>120</v>
      </c>
      <c r="G11" s="33">
        <v>845</v>
      </c>
      <c r="H11" s="33">
        <v>146.2</v>
      </c>
      <c r="I11" s="34">
        <f t="shared" si="0"/>
        <v>17.301775147928993</v>
      </c>
    </row>
    <row r="12" spans="1:9" ht="25.5">
      <c r="A12" s="32"/>
      <c r="B12" s="30" t="s">
        <v>335</v>
      </c>
      <c r="C12" s="31" t="s">
        <v>426</v>
      </c>
      <c r="D12" s="31" t="s">
        <v>427</v>
      </c>
      <c r="E12" s="32" t="s">
        <v>430</v>
      </c>
      <c r="F12" s="32">
        <v>240</v>
      </c>
      <c r="G12" s="33">
        <v>194</v>
      </c>
      <c r="H12" s="33">
        <v>8.8</v>
      </c>
      <c r="I12" s="34">
        <f t="shared" si="0"/>
        <v>4.536082474226805</v>
      </c>
    </row>
    <row r="13" spans="1:9" s="72" customFormat="1" ht="38.25">
      <c r="A13" s="68"/>
      <c r="B13" s="69" t="s">
        <v>339</v>
      </c>
      <c r="C13" s="70" t="s">
        <v>426</v>
      </c>
      <c r="D13" s="70" t="s">
        <v>431</v>
      </c>
      <c r="E13" s="68"/>
      <c r="F13" s="68"/>
      <c r="G13" s="38">
        <f>G14</f>
        <v>841.1</v>
      </c>
      <c r="H13" s="38">
        <f>H14</f>
        <v>109.4</v>
      </c>
      <c r="I13" s="71">
        <f t="shared" si="0"/>
        <v>13.006776839852574</v>
      </c>
    </row>
    <row r="14" spans="1:9" s="72" customFormat="1" ht="51">
      <c r="A14" s="68"/>
      <c r="B14" s="69" t="s">
        <v>500</v>
      </c>
      <c r="C14" s="70" t="s">
        <v>426</v>
      </c>
      <c r="D14" s="70" t="s">
        <v>431</v>
      </c>
      <c r="E14" s="68" t="s">
        <v>501</v>
      </c>
      <c r="F14" s="68"/>
      <c r="G14" s="38">
        <f>G15+G16</f>
        <v>841.1</v>
      </c>
      <c r="H14" s="38">
        <f>H15+H16</f>
        <v>109.4</v>
      </c>
      <c r="I14" s="71">
        <f t="shared" si="0"/>
        <v>13.006776839852574</v>
      </c>
    </row>
    <row r="15" spans="1:9" s="72" customFormat="1" ht="25.5">
      <c r="A15" s="68"/>
      <c r="B15" s="69" t="s">
        <v>332</v>
      </c>
      <c r="C15" s="70" t="s">
        <v>426</v>
      </c>
      <c r="D15" s="70" t="s">
        <v>431</v>
      </c>
      <c r="E15" s="68" t="s">
        <v>501</v>
      </c>
      <c r="F15" s="68">
        <v>120</v>
      </c>
      <c r="G15" s="38">
        <v>771.9</v>
      </c>
      <c r="H15" s="38">
        <v>107.7</v>
      </c>
      <c r="I15" s="71">
        <f t="shared" si="0"/>
        <v>13.952584531675088</v>
      </c>
    </row>
    <row r="16" spans="1:9" s="72" customFormat="1" ht="25.5">
      <c r="A16" s="73"/>
      <c r="B16" s="74" t="s">
        <v>335</v>
      </c>
      <c r="C16" s="70" t="s">
        <v>426</v>
      </c>
      <c r="D16" s="70" t="s">
        <v>431</v>
      </c>
      <c r="E16" s="68" t="s">
        <v>501</v>
      </c>
      <c r="F16" s="68">
        <v>240</v>
      </c>
      <c r="G16" s="38">
        <v>69.2</v>
      </c>
      <c r="H16" s="38">
        <v>1.7</v>
      </c>
      <c r="I16" s="71">
        <f t="shared" si="0"/>
        <v>2.4566473988439306</v>
      </c>
    </row>
    <row r="17" spans="1:9" ht="12.75">
      <c r="A17" s="25">
        <v>547</v>
      </c>
      <c r="B17" s="26" t="s">
        <v>432</v>
      </c>
      <c r="C17" s="27"/>
      <c r="D17" s="27"/>
      <c r="E17" s="25"/>
      <c r="F17" s="25"/>
      <c r="G17" s="36">
        <f>G18+G21+G34+G37+G41+G68+G71+G78+G81+G89+G94+G98+G101+G104+G107+G110+G114+G117+G122+G125+G128+G132</f>
        <v>172677.50000000003</v>
      </c>
      <c r="H17" s="36">
        <f>H18+H21+H34+H37+H41+H68+H71+H78+H81+H89+H94+H98+H101+H104+H107+H110+H114+H117+H122+H125+H128+H132</f>
        <v>23094.300000000003</v>
      </c>
      <c r="I17" s="37">
        <f t="shared" si="0"/>
        <v>13.374238102821733</v>
      </c>
    </row>
    <row r="18" spans="1:9" ht="25.5">
      <c r="A18" s="32"/>
      <c r="B18" s="30" t="s">
        <v>330</v>
      </c>
      <c r="C18" s="31" t="s">
        <v>426</v>
      </c>
      <c r="D18" s="31" t="s">
        <v>433</v>
      </c>
      <c r="E18" s="32"/>
      <c r="F18" s="32"/>
      <c r="G18" s="38">
        <f>G19</f>
        <v>2320.6</v>
      </c>
      <c r="H18" s="38">
        <f>H19</f>
        <v>330.8</v>
      </c>
      <c r="I18" s="34">
        <f t="shared" si="0"/>
        <v>14.254934068775318</v>
      </c>
    </row>
    <row r="19" spans="1:9" ht="38.25">
      <c r="A19" s="32"/>
      <c r="B19" s="30" t="s">
        <v>434</v>
      </c>
      <c r="C19" s="31" t="s">
        <v>426</v>
      </c>
      <c r="D19" s="31" t="s">
        <v>433</v>
      </c>
      <c r="E19" s="32" t="s">
        <v>435</v>
      </c>
      <c r="F19" s="32"/>
      <c r="G19" s="38">
        <f>G20</f>
        <v>2320.6</v>
      </c>
      <c r="H19" s="38">
        <f>H20</f>
        <v>330.8</v>
      </c>
      <c r="I19" s="34">
        <f t="shared" si="0"/>
        <v>14.254934068775318</v>
      </c>
    </row>
    <row r="20" spans="1:9" ht="25.5">
      <c r="A20" s="32"/>
      <c r="B20" s="30" t="s">
        <v>332</v>
      </c>
      <c r="C20" s="31" t="s">
        <v>426</v>
      </c>
      <c r="D20" s="31" t="s">
        <v>433</v>
      </c>
      <c r="E20" s="32" t="s">
        <v>435</v>
      </c>
      <c r="F20" s="32">
        <v>120</v>
      </c>
      <c r="G20" s="38">
        <v>2320.6</v>
      </c>
      <c r="H20" s="38">
        <v>330.8</v>
      </c>
      <c r="I20" s="34">
        <f t="shared" si="0"/>
        <v>14.254934068775318</v>
      </c>
    </row>
    <row r="21" spans="1:9" ht="38.25">
      <c r="A21" s="32"/>
      <c r="B21" s="30" t="s">
        <v>336</v>
      </c>
      <c r="C21" s="31" t="s">
        <v>426</v>
      </c>
      <c r="D21" s="31" t="s">
        <v>436</v>
      </c>
      <c r="E21" s="32"/>
      <c r="F21" s="32"/>
      <c r="G21" s="38">
        <f>G22+G29+G32+G25</f>
        <v>32249.5</v>
      </c>
      <c r="H21" s="38">
        <f>H22+H29+H32+H25</f>
        <v>5001.1</v>
      </c>
      <c r="I21" s="34">
        <f t="shared" si="0"/>
        <v>15.507527248484474</v>
      </c>
    </row>
    <row r="22" spans="1:9" ht="51">
      <c r="A22" s="32"/>
      <c r="B22" s="30" t="s">
        <v>502</v>
      </c>
      <c r="C22" s="31" t="s">
        <v>426</v>
      </c>
      <c r="D22" s="31" t="s">
        <v>436</v>
      </c>
      <c r="E22" s="32" t="s">
        <v>437</v>
      </c>
      <c r="F22" s="32"/>
      <c r="G22" s="38">
        <f>G23+G24</f>
        <v>2537.2000000000003</v>
      </c>
      <c r="H22" s="38">
        <f>H23+H24</f>
        <v>449.2</v>
      </c>
      <c r="I22" s="34">
        <f t="shared" si="0"/>
        <v>17.704556203689105</v>
      </c>
    </row>
    <row r="23" spans="1:9" ht="25.5">
      <c r="A23" s="32"/>
      <c r="B23" s="30" t="s">
        <v>332</v>
      </c>
      <c r="C23" s="31" t="s">
        <v>426</v>
      </c>
      <c r="D23" s="31" t="s">
        <v>436</v>
      </c>
      <c r="E23" s="32" t="s">
        <v>437</v>
      </c>
      <c r="F23" s="32">
        <v>120</v>
      </c>
      <c r="G23" s="38">
        <v>2467.9</v>
      </c>
      <c r="H23" s="38">
        <v>446.3</v>
      </c>
      <c r="I23" s="34">
        <f t="shared" si="0"/>
        <v>18.08420114267191</v>
      </c>
    </row>
    <row r="24" spans="1:9" ht="25.5">
      <c r="A24" s="32"/>
      <c r="B24" s="30" t="s">
        <v>335</v>
      </c>
      <c r="C24" s="31" t="s">
        <v>426</v>
      </c>
      <c r="D24" s="31" t="s">
        <v>436</v>
      </c>
      <c r="E24" s="32" t="s">
        <v>437</v>
      </c>
      <c r="F24" s="32">
        <v>240</v>
      </c>
      <c r="G24" s="38">
        <v>69.3</v>
      </c>
      <c r="H24" s="38">
        <v>2.9</v>
      </c>
      <c r="I24" s="34">
        <f t="shared" si="0"/>
        <v>4.184704184704184</v>
      </c>
    </row>
    <row r="25" spans="1:9" ht="38.25">
      <c r="A25" s="32"/>
      <c r="B25" s="30" t="s">
        <v>434</v>
      </c>
      <c r="C25" s="31" t="s">
        <v>426</v>
      </c>
      <c r="D25" s="31" t="s">
        <v>436</v>
      </c>
      <c r="E25" s="32" t="s">
        <v>435</v>
      </c>
      <c r="F25" s="32"/>
      <c r="G25" s="38">
        <f>G26+G27+G28</f>
        <v>28741.4</v>
      </c>
      <c r="H25" s="38">
        <f>H26+H27+H28</f>
        <v>4408</v>
      </c>
      <c r="I25" s="34">
        <f t="shared" si="0"/>
        <v>15.336761605210603</v>
      </c>
    </row>
    <row r="26" spans="1:9" ht="25.5">
      <c r="A26" s="32"/>
      <c r="B26" s="30" t="s">
        <v>332</v>
      </c>
      <c r="C26" s="31" t="s">
        <v>426</v>
      </c>
      <c r="D26" s="31" t="s">
        <v>436</v>
      </c>
      <c r="E26" s="32" t="s">
        <v>435</v>
      </c>
      <c r="F26" s="32">
        <v>120</v>
      </c>
      <c r="G26" s="38">
        <v>25661.4</v>
      </c>
      <c r="H26" s="38">
        <v>4265.3</v>
      </c>
      <c r="I26" s="34">
        <f t="shared" si="0"/>
        <v>16.6214625858293</v>
      </c>
    </row>
    <row r="27" spans="1:9" ht="25.5">
      <c r="A27" s="32"/>
      <c r="B27" s="30" t="s">
        <v>335</v>
      </c>
      <c r="C27" s="31" t="s">
        <v>426</v>
      </c>
      <c r="D27" s="31" t="s">
        <v>436</v>
      </c>
      <c r="E27" s="32" t="s">
        <v>435</v>
      </c>
      <c r="F27" s="32">
        <v>240</v>
      </c>
      <c r="G27" s="38">
        <v>2973.6</v>
      </c>
      <c r="H27" s="38">
        <v>137.2</v>
      </c>
      <c r="I27" s="34">
        <f t="shared" si="0"/>
        <v>4.613935969868173</v>
      </c>
    </row>
    <row r="28" spans="1:9" ht="12.75">
      <c r="A28" s="32"/>
      <c r="B28" s="30" t="s">
        <v>337</v>
      </c>
      <c r="C28" s="31" t="s">
        <v>426</v>
      </c>
      <c r="D28" s="31" t="s">
        <v>436</v>
      </c>
      <c r="E28" s="32" t="s">
        <v>435</v>
      </c>
      <c r="F28" s="32">
        <v>850</v>
      </c>
      <c r="G28" s="38">
        <v>106.4</v>
      </c>
      <c r="H28" s="38">
        <v>5.5</v>
      </c>
      <c r="I28" s="34">
        <f t="shared" si="0"/>
        <v>5.169172932330826</v>
      </c>
    </row>
    <row r="29" spans="1:9" ht="51">
      <c r="A29" s="32"/>
      <c r="B29" s="30" t="s">
        <v>487</v>
      </c>
      <c r="C29" s="31" t="s">
        <v>426</v>
      </c>
      <c r="D29" s="31" t="s">
        <v>436</v>
      </c>
      <c r="E29" s="32" t="s">
        <v>438</v>
      </c>
      <c r="F29" s="32"/>
      <c r="G29" s="38">
        <f>G30+G31</f>
        <v>507.7</v>
      </c>
      <c r="H29" s="38">
        <f>H30+H31</f>
        <v>102.8</v>
      </c>
      <c r="I29" s="34">
        <f t="shared" si="0"/>
        <v>20.248178057908213</v>
      </c>
    </row>
    <row r="30" spans="1:9" ht="25.5">
      <c r="A30" s="32"/>
      <c r="B30" s="30" t="s">
        <v>332</v>
      </c>
      <c r="C30" s="31" t="s">
        <v>426</v>
      </c>
      <c r="D30" s="31" t="s">
        <v>436</v>
      </c>
      <c r="E30" s="32" t="s">
        <v>438</v>
      </c>
      <c r="F30" s="32">
        <v>120</v>
      </c>
      <c r="G30" s="38">
        <v>473.7</v>
      </c>
      <c r="H30" s="38">
        <v>102.8</v>
      </c>
      <c r="I30" s="34">
        <f t="shared" si="0"/>
        <v>21.70149883892759</v>
      </c>
    </row>
    <row r="31" spans="1:9" ht="25.5">
      <c r="A31" s="32"/>
      <c r="B31" s="30" t="s">
        <v>335</v>
      </c>
      <c r="C31" s="31" t="s">
        <v>426</v>
      </c>
      <c r="D31" s="31" t="s">
        <v>436</v>
      </c>
      <c r="E31" s="32" t="s">
        <v>438</v>
      </c>
      <c r="F31" s="32">
        <v>240</v>
      </c>
      <c r="G31" s="38">
        <v>34</v>
      </c>
      <c r="H31" s="38">
        <v>0</v>
      </c>
      <c r="I31" s="34">
        <f t="shared" si="0"/>
        <v>0</v>
      </c>
    </row>
    <row r="32" spans="1:9" ht="38.25">
      <c r="A32" s="32"/>
      <c r="B32" s="30" t="s">
        <v>503</v>
      </c>
      <c r="C32" s="31" t="s">
        <v>426</v>
      </c>
      <c r="D32" s="31" t="s">
        <v>436</v>
      </c>
      <c r="E32" s="32" t="s">
        <v>439</v>
      </c>
      <c r="F32" s="32"/>
      <c r="G32" s="38">
        <f>G33</f>
        <v>463.2</v>
      </c>
      <c r="H32" s="38">
        <f>H33</f>
        <v>41.1</v>
      </c>
      <c r="I32" s="34">
        <f t="shared" si="0"/>
        <v>8.873056994818654</v>
      </c>
    </row>
    <row r="33" spans="1:9" ht="25.5">
      <c r="A33" s="32"/>
      <c r="B33" s="30" t="s">
        <v>332</v>
      </c>
      <c r="C33" s="31" t="s">
        <v>426</v>
      </c>
      <c r="D33" s="31" t="s">
        <v>436</v>
      </c>
      <c r="E33" s="32" t="s">
        <v>439</v>
      </c>
      <c r="F33" s="32">
        <v>120</v>
      </c>
      <c r="G33" s="38">
        <v>463.2</v>
      </c>
      <c r="H33" s="38">
        <v>41.1</v>
      </c>
      <c r="I33" s="34">
        <f t="shared" si="0"/>
        <v>8.873056994818654</v>
      </c>
    </row>
    <row r="34" spans="1:9" ht="12.75">
      <c r="A34" s="32"/>
      <c r="B34" s="30" t="s">
        <v>338</v>
      </c>
      <c r="C34" s="31" t="s">
        <v>426</v>
      </c>
      <c r="D34" s="31" t="s">
        <v>440</v>
      </c>
      <c r="E34" s="32"/>
      <c r="F34" s="32"/>
      <c r="G34" s="38">
        <f>SUM(G35)</f>
        <v>23.4</v>
      </c>
      <c r="H34" s="38">
        <f>SUM(H35)</f>
        <v>0</v>
      </c>
      <c r="I34" s="34">
        <f t="shared" si="0"/>
        <v>0</v>
      </c>
    </row>
    <row r="35" spans="1:9" ht="38.25">
      <c r="A35" s="32"/>
      <c r="B35" s="30" t="s">
        <v>331</v>
      </c>
      <c r="C35" s="31" t="s">
        <v>426</v>
      </c>
      <c r="D35" s="31" t="s">
        <v>440</v>
      </c>
      <c r="E35" s="32" t="s">
        <v>435</v>
      </c>
      <c r="F35" s="32"/>
      <c r="G35" s="38">
        <f>SUM(G36)</f>
        <v>23.4</v>
      </c>
      <c r="H35" s="38">
        <f>SUM(H36)</f>
        <v>0</v>
      </c>
      <c r="I35" s="34">
        <f t="shared" si="0"/>
        <v>0</v>
      </c>
    </row>
    <row r="36" spans="1:9" ht="25.5">
      <c r="A36" s="32"/>
      <c r="B36" s="30" t="s">
        <v>335</v>
      </c>
      <c r="C36" s="31" t="s">
        <v>426</v>
      </c>
      <c r="D36" s="31" t="s">
        <v>440</v>
      </c>
      <c r="E36" s="32" t="s">
        <v>435</v>
      </c>
      <c r="F36" s="32">
        <v>240</v>
      </c>
      <c r="G36" s="38">
        <v>23.4</v>
      </c>
      <c r="H36" s="38">
        <v>0</v>
      </c>
      <c r="I36" s="34">
        <f t="shared" si="0"/>
        <v>0</v>
      </c>
    </row>
    <row r="37" spans="1:9" ht="12.75">
      <c r="A37" s="32"/>
      <c r="B37" s="30" t="s">
        <v>340</v>
      </c>
      <c r="C37" s="31" t="s">
        <v>426</v>
      </c>
      <c r="D37" s="31" t="s">
        <v>441</v>
      </c>
      <c r="E37" s="32"/>
      <c r="F37" s="32"/>
      <c r="G37" s="38">
        <f>G38</f>
        <v>300</v>
      </c>
      <c r="H37" s="38">
        <v>0</v>
      </c>
      <c r="I37" s="34">
        <f t="shared" si="0"/>
        <v>0</v>
      </c>
    </row>
    <row r="38" spans="1:9" ht="12.75">
      <c r="A38" s="32"/>
      <c r="B38" s="30" t="s">
        <v>428</v>
      </c>
      <c r="C38" s="31" t="s">
        <v>426</v>
      </c>
      <c r="D38" s="31" t="s">
        <v>441</v>
      </c>
      <c r="E38" s="32" t="s">
        <v>429</v>
      </c>
      <c r="F38" s="32"/>
      <c r="G38" s="38">
        <f>G39</f>
        <v>300</v>
      </c>
      <c r="H38" s="38">
        <v>0</v>
      </c>
      <c r="I38" s="34">
        <f t="shared" si="0"/>
        <v>0</v>
      </c>
    </row>
    <row r="39" spans="1:9" ht="51">
      <c r="A39" s="32"/>
      <c r="B39" s="30" t="s">
        <v>334</v>
      </c>
      <c r="C39" s="31" t="s">
        <v>426</v>
      </c>
      <c r="D39" s="31" t="s">
        <v>441</v>
      </c>
      <c r="E39" s="32" t="s">
        <v>430</v>
      </c>
      <c r="F39" s="32"/>
      <c r="G39" s="38">
        <f>G40</f>
        <v>300</v>
      </c>
      <c r="H39" s="38">
        <v>0</v>
      </c>
      <c r="I39" s="34">
        <f t="shared" si="0"/>
        <v>0</v>
      </c>
    </row>
    <row r="40" spans="1:9" ht="12.75">
      <c r="A40" s="32"/>
      <c r="B40" s="30" t="s">
        <v>341</v>
      </c>
      <c r="C40" s="31" t="s">
        <v>426</v>
      </c>
      <c r="D40" s="31" t="s">
        <v>441</v>
      </c>
      <c r="E40" s="32" t="s">
        <v>430</v>
      </c>
      <c r="F40" s="32">
        <v>870</v>
      </c>
      <c r="G40" s="38">
        <v>300</v>
      </c>
      <c r="H40" s="38">
        <v>0</v>
      </c>
      <c r="I40" s="34">
        <f t="shared" si="0"/>
        <v>0</v>
      </c>
    </row>
    <row r="41" spans="1:9" ht="12.75">
      <c r="A41" s="32"/>
      <c r="B41" s="30" t="s">
        <v>342</v>
      </c>
      <c r="C41" s="31" t="s">
        <v>426</v>
      </c>
      <c r="D41" s="31" t="s">
        <v>442</v>
      </c>
      <c r="E41" s="32"/>
      <c r="F41" s="32"/>
      <c r="G41" s="38">
        <f>G42+G44+G46+G48+G52+G56+G59+G63+G65</f>
        <v>72961.70000000001</v>
      </c>
      <c r="H41" s="38">
        <f>H42+H44+H46+H48+H52+H56+H59+H63+H65</f>
        <v>12604.399999999998</v>
      </c>
      <c r="I41" s="34">
        <f t="shared" si="0"/>
        <v>17.275365020277754</v>
      </c>
    </row>
    <row r="42" spans="1:9" ht="38.25">
      <c r="A42" s="32"/>
      <c r="B42" s="30" t="s">
        <v>434</v>
      </c>
      <c r="C42" s="31" t="s">
        <v>426</v>
      </c>
      <c r="D42" s="31" t="s">
        <v>442</v>
      </c>
      <c r="E42" s="32" t="s">
        <v>435</v>
      </c>
      <c r="F42" s="32"/>
      <c r="G42" s="38">
        <f>G43</f>
        <v>590</v>
      </c>
      <c r="H42" s="38">
        <f>H43</f>
        <v>6.6</v>
      </c>
      <c r="I42" s="34">
        <f t="shared" si="0"/>
        <v>1.11864406779661</v>
      </c>
    </row>
    <row r="43" spans="1:9" ht="25.5">
      <c r="A43" s="32"/>
      <c r="B43" s="30" t="s">
        <v>335</v>
      </c>
      <c r="C43" s="31" t="s">
        <v>426</v>
      </c>
      <c r="D43" s="31" t="s">
        <v>442</v>
      </c>
      <c r="E43" s="32" t="s">
        <v>435</v>
      </c>
      <c r="F43" s="32">
        <v>240</v>
      </c>
      <c r="G43" s="38">
        <v>590</v>
      </c>
      <c r="H43" s="38">
        <v>6.6</v>
      </c>
      <c r="I43" s="34">
        <f t="shared" si="0"/>
        <v>1.11864406779661</v>
      </c>
    </row>
    <row r="44" spans="1:9" ht="51">
      <c r="A44" s="32"/>
      <c r="B44" s="30" t="s">
        <v>487</v>
      </c>
      <c r="C44" s="31" t="s">
        <v>426</v>
      </c>
      <c r="D44" s="31" t="s">
        <v>442</v>
      </c>
      <c r="E44" s="32" t="s">
        <v>438</v>
      </c>
      <c r="F44" s="32"/>
      <c r="G44" s="38">
        <f>G45</f>
        <v>90.5</v>
      </c>
      <c r="H44" s="38">
        <f>H45</f>
        <v>0</v>
      </c>
      <c r="I44" s="34">
        <f t="shared" si="0"/>
        <v>0</v>
      </c>
    </row>
    <row r="45" spans="1:9" ht="25.5">
      <c r="A45" s="32"/>
      <c r="B45" s="30" t="s">
        <v>335</v>
      </c>
      <c r="C45" s="31" t="s">
        <v>426</v>
      </c>
      <c r="D45" s="31" t="s">
        <v>442</v>
      </c>
      <c r="E45" s="32" t="s">
        <v>438</v>
      </c>
      <c r="F45" s="32">
        <v>240</v>
      </c>
      <c r="G45" s="38">
        <v>90.5</v>
      </c>
      <c r="H45" s="38">
        <v>0</v>
      </c>
      <c r="I45" s="34">
        <f t="shared" si="0"/>
        <v>0</v>
      </c>
    </row>
    <row r="46" spans="1:9" ht="51">
      <c r="A46" s="32"/>
      <c r="B46" s="30" t="s">
        <v>504</v>
      </c>
      <c r="C46" s="31" t="s">
        <v>426</v>
      </c>
      <c r="D46" s="31" t="s">
        <v>442</v>
      </c>
      <c r="E46" s="32" t="s">
        <v>443</v>
      </c>
      <c r="F46" s="32"/>
      <c r="G46" s="38">
        <f>G47</f>
        <v>1000</v>
      </c>
      <c r="H46" s="38">
        <f>H47</f>
        <v>0</v>
      </c>
      <c r="I46" s="34">
        <f t="shared" si="0"/>
        <v>0</v>
      </c>
    </row>
    <row r="47" spans="1:9" ht="25.5">
      <c r="A47" s="32"/>
      <c r="B47" s="30" t="s">
        <v>335</v>
      </c>
      <c r="C47" s="31" t="s">
        <v>426</v>
      </c>
      <c r="D47" s="31" t="s">
        <v>442</v>
      </c>
      <c r="E47" s="32" t="s">
        <v>443</v>
      </c>
      <c r="F47" s="32">
        <v>240</v>
      </c>
      <c r="G47" s="38">
        <v>1000</v>
      </c>
      <c r="H47" s="38">
        <v>0</v>
      </c>
      <c r="I47" s="34">
        <f t="shared" si="0"/>
        <v>0</v>
      </c>
    </row>
    <row r="48" spans="1:9" ht="76.5">
      <c r="A48" s="32"/>
      <c r="B48" s="30" t="s">
        <v>505</v>
      </c>
      <c r="C48" s="31" t="s">
        <v>426</v>
      </c>
      <c r="D48" s="31" t="s">
        <v>442</v>
      </c>
      <c r="E48" s="32" t="s">
        <v>444</v>
      </c>
      <c r="F48" s="32"/>
      <c r="G48" s="38">
        <f>G49+G50+G51</f>
        <v>7414.1</v>
      </c>
      <c r="H48" s="38">
        <f>H49+H50+H51</f>
        <v>1130.6</v>
      </c>
      <c r="I48" s="34">
        <f t="shared" si="0"/>
        <v>15.249322237358545</v>
      </c>
    </row>
    <row r="49" spans="1:9" ht="12.75">
      <c r="A49" s="32"/>
      <c r="B49" s="30" t="s">
        <v>343</v>
      </c>
      <c r="C49" s="31" t="s">
        <v>426</v>
      </c>
      <c r="D49" s="31" t="s">
        <v>442</v>
      </c>
      <c r="E49" s="32" t="s">
        <v>444</v>
      </c>
      <c r="F49" s="32">
        <v>110</v>
      </c>
      <c r="G49" s="38">
        <v>6854.3</v>
      </c>
      <c r="H49" s="38">
        <v>1091.6</v>
      </c>
      <c r="I49" s="34">
        <f t="shared" si="0"/>
        <v>15.925769225157929</v>
      </c>
    </row>
    <row r="50" spans="1:9" ht="25.5">
      <c r="A50" s="32"/>
      <c r="B50" s="30" t="s">
        <v>335</v>
      </c>
      <c r="C50" s="31" t="s">
        <v>426</v>
      </c>
      <c r="D50" s="31" t="s">
        <v>442</v>
      </c>
      <c r="E50" s="32" t="s">
        <v>444</v>
      </c>
      <c r="F50" s="32">
        <v>240</v>
      </c>
      <c r="G50" s="38">
        <v>557.2</v>
      </c>
      <c r="H50" s="38">
        <v>38.9</v>
      </c>
      <c r="I50" s="34">
        <f t="shared" si="0"/>
        <v>6.981335247666904</v>
      </c>
    </row>
    <row r="51" spans="1:9" ht="12.75">
      <c r="A51" s="32"/>
      <c r="B51" s="30" t="s">
        <v>337</v>
      </c>
      <c r="C51" s="31" t="s">
        <v>426</v>
      </c>
      <c r="D51" s="31" t="s">
        <v>442</v>
      </c>
      <c r="E51" s="32" t="s">
        <v>444</v>
      </c>
      <c r="F51" s="32">
        <v>850</v>
      </c>
      <c r="G51" s="38">
        <v>2.6</v>
      </c>
      <c r="H51" s="38">
        <v>0.1</v>
      </c>
      <c r="I51" s="34">
        <f t="shared" si="0"/>
        <v>3.8461538461538463</v>
      </c>
    </row>
    <row r="52" spans="1:9" ht="51">
      <c r="A52" s="32"/>
      <c r="B52" s="30" t="s">
        <v>506</v>
      </c>
      <c r="C52" s="31" t="s">
        <v>426</v>
      </c>
      <c r="D52" s="31" t="s">
        <v>442</v>
      </c>
      <c r="E52" s="32" t="s">
        <v>445</v>
      </c>
      <c r="F52" s="32"/>
      <c r="G52" s="38">
        <f>G53+G54+G55</f>
        <v>56718.3</v>
      </c>
      <c r="H52" s="38">
        <f>H53+H54+H55</f>
        <v>10416.699999999999</v>
      </c>
      <c r="I52" s="34">
        <f t="shared" si="0"/>
        <v>18.365677391600236</v>
      </c>
    </row>
    <row r="53" spans="1:9" ht="12.75">
      <c r="A53" s="32"/>
      <c r="B53" s="30" t="s">
        <v>343</v>
      </c>
      <c r="C53" s="31" t="s">
        <v>426</v>
      </c>
      <c r="D53" s="31" t="s">
        <v>442</v>
      </c>
      <c r="E53" s="32" t="s">
        <v>445</v>
      </c>
      <c r="F53" s="32">
        <v>110</v>
      </c>
      <c r="G53" s="38">
        <v>40123.9</v>
      </c>
      <c r="H53" s="38">
        <v>6942</v>
      </c>
      <c r="I53" s="34">
        <f t="shared" si="0"/>
        <v>17.30140888597569</v>
      </c>
    </row>
    <row r="54" spans="1:9" ht="25.5">
      <c r="A54" s="32"/>
      <c r="B54" s="30" t="s">
        <v>335</v>
      </c>
      <c r="C54" s="31" t="s">
        <v>426</v>
      </c>
      <c r="D54" s="31" t="s">
        <v>442</v>
      </c>
      <c r="E54" s="32" t="s">
        <v>445</v>
      </c>
      <c r="F54" s="32">
        <v>240</v>
      </c>
      <c r="G54" s="38">
        <v>15481.4</v>
      </c>
      <c r="H54" s="38">
        <v>3417.4</v>
      </c>
      <c r="I54" s="34">
        <f t="shared" si="0"/>
        <v>22.074231012699112</v>
      </c>
    </row>
    <row r="55" spans="1:9" ht="12.75">
      <c r="A55" s="32"/>
      <c r="B55" s="30" t="s">
        <v>337</v>
      </c>
      <c r="C55" s="31" t="s">
        <v>426</v>
      </c>
      <c r="D55" s="31" t="s">
        <v>442</v>
      </c>
      <c r="E55" s="32" t="s">
        <v>445</v>
      </c>
      <c r="F55" s="32">
        <v>850</v>
      </c>
      <c r="G55" s="38">
        <v>1113</v>
      </c>
      <c r="H55" s="38">
        <v>57.3</v>
      </c>
      <c r="I55" s="34">
        <f t="shared" si="0"/>
        <v>5.1482479784366575</v>
      </c>
    </row>
    <row r="56" spans="1:9" ht="38.25">
      <c r="A56" s="32"/>
      <c r="B56" s="30" t="s">
        <v>507</v>
      </c>
      <c r="C56" s="31" t="s">
        <v>426</v>
      </c>
      <c r="D56" s="31" t="s">
        <v>442</v>
      </c>
      <c r="E56" s="32" t="s">
        <v>446</v>
      </c>
      <c r="F56" s="32"/>
      <c r="G56" s="38">
        <f>G57+G58</f>
        <v>3414.3</v>
      </c>
      <c r="H56" s="38">
        <f>H57+H58</f>
        <v>500.3</v>
      </c>
      <c r="I56" s="34">
        <f t="shared" si="0"/>
        <v>14.653076765369184</v>
      </c>
    </row>
    <row r="57" spans="1:9" ht="25.5">
      <c r="A57" s="32"/>
      <c r="B57" s="30" t="s">
        <v>335</v>
      </c>
      <c r="C57" s="31" t="s">
        <v>426</v>
      </c>
      <c r="D57" s="31" t="s">
        <v>442</v>
      </c>
      <c r="E57" s="32" t="s">
        <v>446</v>
      </c>
      <c r="F57" s="32">
        <v>240</v>
      </c>
      <c r="G57" s="38">
        <v>3359.3</v>
      </c>
      <c r="H57" s="38">
        <v>500.3</v>
      </c>
      <c r="I57" s="34">
        <f t="shared" si="0"/>
        <v>14.892983657309559</v>
      </c>
    </row>
    <row r="58" spans="1:9" ht="12.75">
      <c r="A58" s="32"/>
      <c r="B58" s="30" t="s">
        <v>337</v>
      </c>
      <c r="C58" s="31" t="s">
        <v>426</v>
      </c>
      <c r="D58" s="31" t="s">
        <v>442</v>
      </c>
      <c r="E58" s="32" t="s">
        <v>446</v>
      </c>
      <c r="F58" s="32">
        <v>850</v>
      </c>
      <c r="G58" s="38">
        <v>55</v>
      </c>
      <c r="H58" s="38">
        <v>0</v>
      </c>
      <c r="I58" s="34">
        <f t="shared" si="0"/>
        <v>0</v>
      </c>
    </row>
    <row r="59" spans="1:9" ht="51">
      <c r="A59" s="32"/>
      <c r="B59" s="30" t="s">
        <v>447</v>
      </c>
      <c r="C59" s="31" t="s">
        <v>426</v>
      </c>
      <c r="D59" s="31" t="s">
        <v>442</v>
      </c>
      <c r="E59" s="32" t="s">
        <v>448</v>
      </c>
      <c r="F59" s="32"/>
      <c r="G59" s="38">
        <f>G60+G61+G62</f>
        <v>3622.2000000000003</v>
      </c>
      <c r="H59" s="38">
        <f>H60+H61+H62</f>
        <v>546.7</v>
      </c>
      <c r="I59" s="34">
        <f t="shared" si="0"/>
        <v>15.093037380597426</v>
      </c>
    </row>
    <row r="60" spans="1:9" ht="12.75">
      <c r="A60" s="32"/>
      <c r="B60" s="30" t="s">
        <v>343</v>
      </c>
      <c r="C60" s="31" t="s">
        <v>426</v>
      </c>
      <c r="D60" s="31" t="s">
        <v>442</v>
      </c>
      <c r="E60" s="32" t="s">
        <v>448</v>
      </c>
      <c r="F60" s="32">
        <v>110</v>
      </c>
      <c r="G60" s="38">
        <v>3398.8</v>
      </c>
      <c r="H60" s="38">
        <v>529.5</v>
      </c>
      <c r="I60" s="34">
        <f t="shared" si="0"/>
        <v>15.579027892197244</v>
      </c>
    </row>
    <row r="61" spans="1:9" ht="25.5">
      <c r="A61" s="32"/>
      <c r="B61" s="30" t="s">
        <v>335</v>
      </c>
      <c r="C61" s="31" t="s">
        <v>426</v>
      </c>
      <c r="D61" s="31" t="s">
        <v>442</v>
      </c>
      <c r="E61" s="32" t="s">
        <v>448</v>
      </c>
      <c r="F61" s="32">
        <v>240</v>
      </c>
      <c r="G61" s="38">
        <v>163.4</v>
      </c>
      <c r="H61" s="38">
        <v>2.2</v>
      </c>
      <c r="I61" s="34">
        <f t="shared" si="0"/>
        <v>1.346389228886169</v>
      </c>
    </row>
    <row r="62" spans="1:9" ht="12.75">
      <c r="A62" s="32"/>
      <c r="B62" s="30" t="s">
        <v>337</v>
      </c>
      <c r="C62" s="31" t="s">
        <v>426</v>
      </c>
      <c r="D62" s="31" t="s">
        <v>442</v>
      </c>
      <c r="E62" s="32" t="s">
        <v>448</v>
      </c>
      <c r="F62" s="32">
        <v>850</v>
      </c>
      <c r="G62" s="38">
        <v>60</v>
      </c>
      <c r="H62" s="38">
        <v>15</v>
      </c>
      <c r="I62" s="34">
        <f t="shared" si="0"/>
        <v>25</v>
      </c>
    </row>
    <row r="63" spans="1:9" ht="38.25">
      <c r="A63" s="32"/>
      <c r="B63" s="30" t="s">
        <v>509</v>
      </c>
      <c r="C63" s="31" t="s">
        <v>426</v>
      </c>
      <c r="D63" s="31" t="s">
        <v>442</v>
      </c>
      <c r="E63" s="32" t="s">
        <v>508</v>
      </c>
      <c r="F63" s="32"/>
      <c r="G63" s="38">
        <f>G64</f>
        <v>108.8</v>
      </c>
      <c r="H63" s="38">
        <f>H64</f>
        <v>0</v>
      </c>
      <c r="I63" s="34">
        <f t="shared" si="0"/>
        <v>0</v>
      </c>
    </row>
    <row r="64" spans="1:9" ht="25.5">
      <c r="A64" s="32"/>
      <c r="B64" s="30" t="s">
        <v>344</v>
      </c>
      <c r="C64" s="31" t="s">
        <v>426</v>
      </c>
      <c r="D64" s="31" t="s">
        <v>442</v>
      </c>
      <c r="E64" s="32" t="s">
        <v>508</v>
      </c>
      <c r="F64" s="32">
        <v>630</v>
      </c>
      <c r="G64" s="38">
        <v>108.8</v>
      </c>
      <c r="H64" s="38">
        <v>0</v>
      </c>
      <c r="I64" s="34">
        <f t="shared" si="0"/>
        <v>0</v>
      </c>
    </row>
    <row r="65" spans="1:9" ht="12.75">
      <c r="A65" s="32"/>
      <c r="B65" s="30" t="s">
        <v>428</v>
      </c>
      <c r="C65" s="31" t="s">
        <v>426</v>
      </c>
      <c r="D65" s="31" t="s">
        <v>442</v>
      </c>
      <c r="E65" s="32" t="s">
        <v>429</v>
      </c>
      <c r="F65" s="32"/>
      <c r="G65" s="38">
        <f>G66</f>
        <v>3.5</v>
      </c>
      <c r="H65" s="38">
        <f>H66</f>
        <v>3.5</v>
      </c>
      <c r="I65" s="34">
        <f>SUM(H65/G65*100)</f>
        <v>100</v>
      </c>
    </row>
    <row r="66" spans="1:9" ht="51">
      <c r="A66" s="32"/>
      <c r="B66" s="30" t="s">
        <v>334</v>
      </c>
      <c r="C66" s="31" t="s">
        <v>426</v>
      </c>
      <c r="D66" s="31" t="s">
        <v>442</v>
      </c>
      <c r="E66" s="32" t="s">
        <v>430</v>
      </c>
      <c r="F66" s="32"/>
      <c r="G66" s="38">
        <f>G67</f>
        <v>3.5</v>
      </c>
      <c r="H66" s="38">
        <f>H67</f>
        <v>3.5</v>
      </c>
      <c r="I66" s="34">
        <f>SUM(H66/G66*100)</f>
        <v>100</v>
      </c>
    </row>
    <row r="67" spans="1:9" ht="12.75">
      <c r="A67" s="32"/>
      <c r="B67" s="30" t="s">
        <v>345</v>
      </c>
      <c r="C67" s="31" t="s">
        <v>426</v>
      </c>
      <c r="D67" s="31" t="s">
        <v>442</v>
      </c>
      <c r="E67" s="32" t="s">
        <v>430</v>
      </c>
      <c r="F67" s="32">
        <v>830</v>
      </c>
      <c r="G67" s="38">
        <v>3.5</v>
      </c>
      <c r="H67" s="38">
        <v>3.5</v>
      </c>
      <c r="I67" s="34">
        <f>SUM(H67/G67*100)</f>
        <v>100</v>
      </c>
    </row>
    <row r="68" spans="1:9" ht="12.75">
      <c r="A68" s="32"/>
      <c r="B68" s="30" t="s">
        <v>346</v>
      </c>
      <c r="C68" s="31" t="s">
        <v>433</v>
      </c>
      <c r="D68" s="31" t="s">
        <v>436</v>
      </c>
      <c r="E68" s="32"/>
      <c r="F68" s="32"/>
      <c r="G68" s="38">
        <f>G69</f>
        <v>139.2</v>
      </c>
      <c r="H68" s="38">
        <f>H69</f>
        <v>4.7</v>
      </c>
      <c r="I68" s="34">
        <f t="shared" si="0"/>
        <v>3.376436781609196</v>
      </c>
    </row>
    <row r="69" spans="1:9" ht="38.25">
      <c r="A69" s="32"/>
      <c r="B69" s="30" t="s">
        <v>450</v>
      </c>
      <c r="C69" s="31" t="s">
        <v>433</v>
      </c>
      <c r="D69" s="31" t="s">
        <v>436</v>
      </c>
      <c r="E69" s="32" t="s">
        <v>451</v>
      </c>
      <c r="F69" s="32"/>
      <c r="G69" s="38">
        <f>G70</f>
        <v>139.2</v>
      </c>
      <c r="H69" s="38">
        <f>H70</f>
        <v>4.7</v>
      </c>
      <c r="I69" s="34">
        <f t="shared" si="0"/>
        <v>3.376436781609196</v>
      </c>
    </row>
    <row r="70" spans="1:9" ht="25.5">
      <c r="A70" s="32"/>
      <c r="B70" s="30" t="s">
        <v>335</v>
      </c>
      <c r="C70" s="31" t="s">
        <v>433</v>
      </c>
      <c r="D70" s="31" t="s">
        <v>436</v>
      </c>
      <c r="E70" s="32" t="s">
        <v>451</v>
      </c>
      <c r="F70" s="32">
        <v>240</v>
      </c>
      <c r="G70" s="38">
        <v>139.2</v>
      </c>
      <c r="H70" s="38">
        <v>4.7</v>
      </c>
      <c r="I70" s="34">
        <f t="shared" si="0"/>
        <v>3.376436781609196</v>
      </c>
    </row>
    <row r="71" spans="1:9" ht="25.5">
      <c r="A71" s="32"/>
      <c r="B71" s="30" t="s">
        <v>347</v>
      </c>
      <c r="C71" s="31" t="s">
        <v>427</v>
      </c>
      <c r="D71" s="31" t="s">
        <v>452</v>
      </c>
      <c r="E71" s="32"/>
      <c r="F71" s="32"/>
      <c r="G71" s="38">
        <f>G72+G74</f>
        <v>2915.8</v>
      </c>
      <c r="H71" s="38">
        <f>H72+H74</f>
        <v>483.4</v>
      </c>
      <c r="I71" s="34">
        <f t="shared" si="0"/>
        <v>16.578640510323066</v>
      </c>
    </row>
    <row r="72" spans="1:9" ht="51">
      <c r="A72" s="32"/>
      <c r="B72" s="30" t="s">
        <v>487</v>
      </c>
      <c r="C72" s="31" t="s">
        <v>427</v>
      </c>
      <c r="D72" s="31" t="s">
        <v>452</v>
      </c>
      <c r="E72" s="32" t="s">
        <v>438</v>
      </c>
      <c r="F72" s="32"/>
      <c r="G72" s="38">
        <f>G73</f>
        <v>3</v>
      </c>
      <c r="H72" s="38">
        <f>H73</f>
        <v>0</v>
      </c>
      <c r="I72" s="34">
        <f t="shared" si="0"/>
        <v>0</v>
      </c>
    </row>
    <row r="73" spans="1:9" ht="25.5">
      <c r="A73" s="32"/>
      <c r="B73" s="30" t="s">
        <v>335</v>
      </c>
      <c r="C73" s="31" t="s">
        <v>427</v>
      </c>
      <c r="D73" s="31" t="s">
        <v>452</v>
      </c>
      <c r="E73" s="32" t="s">
        <v>438</v>
      </c>
      <c r="F73" s="32">
        <v>240</v>
      </c>
      <c r="G73" s="38">
        <v>3</v>
      </c>
      <c r="H73" s="38">
        <v>0</v>
      </c>
      <c r="I73" s="34">
        <f>SUM(H73/G73*100)</f>
        <v>0</v>
      </c>
    </row>
    <row r="74" spans="1:9" ht="51">
      <c r="A74" s="32"/>
      <c r="B74" s="30" t="s">
        <v>510</v>
      </c>
      <c r="C74" s="31" t="s">
        <v>427</v>
      </c>
      <c r="D74" s="31" t="s">
        <v>452</v>
      </c>
      <c r="E74" s="32" t="s">
        <v>453</v>
      </c>
      <c r="F74" s="32"/>
      <c r="G74" s="38">
        <f>G75+G76+G77</f>
        <v>2912.8</v>
      </c>
      <c r="H74" s="38">
        <f>H75+H76+H77</f>
        <v>483.4</v>
      </c>
      <c r="I74" s="34">
        <f aca="true" t="shared" si="1" ref="I74:I136">SUM(H74/G74*100)</f>
        <v>16.595715462784945</v>
      </c>
    </row>
    <row r="75" spans="1:9" ht="12.75">
      <c r="A75" s="32"/>
      <c r="B75" s="30" t="s">
        <v>343</v>
      </c>
      <c r="C75" s="31" t="s">
        <v>427</v>
      </c>
      <c r="D75" s="31" t="s">
        <v>452</v>
      </c>
      <c r="E75" s="32" t="s">
        <v>453</v>
      </c>
      <c r="F75" s="32">
        <v>110</v>
      </c>
      <c r="G75" s="38">
        <v>2204</v>
      </c>
      <c r="H75" s="38">
        <v>408.3</v>
      </c>
      <c r="I75" s="34">
        <f t="shared" si="1"/>
        <v>18.52540834845735</v>
      </c>
    </row>
    <row r="76" spans="1:9" ht="25.5">
      <c r="A76" s="32"/>
      <c r="B76" s="30" t="s">
        <v>335</v>
      </c>
      <c r="C76" s="31" t="s">
        <v>427</v>
      </c>
      <c r="D76" s="31" t="s">
        <v>452</v>
      </c>
      <c r="E76" s="32" t="s">
        <v>453</v>
      </c>
      <c r="F76" s="32">
        <v>240</v>
      </c>
      <c r="G76" s="38">
        <v>706.3</v>
      </c>
      <c r="H76" s="38">
        <v>73.6</v>
      </c>
      <c r="I76" s="34">
        <f t="shared" si="1"/>
        <v>10.420501203454622</v>
      </c>
    </row>
    <row r="77" spans="1:9" ht="12.75">
      <c r="A77" s="32"/>
      <c r="B77" s="30" t="s">
        <v>337</v>
      </c>
      <c r="C77" s="31" t="s">
        <v>427</v>
      </c>
      <c r="D77" s="31" t="s">
        <v>452</v>
      </c>
      <c r="E77" s="32" t="s">
        <v>453</v>
      </c>
      <c r="F77" s="32">
        <v>850</v>
      </c>
      <c r="G77" s="38">
        <v>2.5</v>
      </c>
      <c r="H77" s="38">
        <v>1.5</v>
      </c>
      <c r="I77" s="34">
        <f t="shared" si="1"/>
        <v>60</v>
      </c>
    </row>
    <row r="78" spans="1:9" ht="25.5">
      <c r="A78" s="32"/>
      <c r="B78" s="30" t="s">
        <v>348</v>
      </c>
      <c r="C78" s="31" t="s">
        <v>427</v>
      </c>
      <c r="D78" s="31" t="s">
        <v>454</v>
      </c>
      <c r="E78" s="32"/>
      <c r="F78" s="32"/>
      <c r="G78" s="38">
        <f>SUM(G79)</f>
        <v>250</v>
      </c>
      <c r="H78" s="38">
        <f>SUM(H79)</f>
        <v>0</v>
      </c>
      <c r="I78" s="34">
        <f t="shared" si="1"/>
        <v>0</v>
      </c>
    </row>
    <row r="79" spans="1:9" ht="51">
      <c r="A79" s="32"/>
      <c r="B79" s="30" t="s">
        <v>511</v>
      </c>
      <c r="C79" s="31" t="s">
        <v>427</v>
      </c>
      <c r="D79" s="31" t="s">
        <v>454</v>
      </c>
      <c r="E79" s="32" t="s">
        <v>455</v>
      </c>
      <c r="F79" s="32"/>
      <c r="G79" s="38">
        <f>SUM(G80)</f>
        <v>250</v>
      </c>
      <c r="H79" s="38">
        <f>SUM(H80)</f>
        <v>0</v>
      </c>
      <c r="I79" s="34">
        <f t="shared" si="1"/>
        <v>0</v>
      </c>
    </row>
    <row r="80" spans="1:9" ht="25.5">
      <c r="A80" s="32"/>
      <c r="B80" s="30" t="s">
        <v>335</v>
      </c>
      <c r="C80" s="31" t="s">
        <v>427</v>
      </c>
      <c r="D80" s="31" t="s">
        <v>454</v>
      </c>
      <c r="E80" s="32" t="s">
        <v>455</v>
      </c>
      <c r="F80" s="32">
        <v>240</v>
      </c>
      <c r="G80" s="38">
        <v>250</v>
      </c>
      <c r="H80" s="38">
        <v>0</v>
      </c>
      <c r="I80" s="34">
        <f t="shared" si="1"/>
        <v>0</v>
      </c>
    </row>
    <row r="81" spans="1:9" ht="12.75">
      <c r="A81" s="32"/>
      <c r="B81" s="30" t="s">
        <v>349</v>
      </c>
      <c r="C81" s="31" t="s">
        <v>436</v>
      </c>
      <c r="D81" s="31" t="s">
        <v>440</v>
      </c>
      <c r="E81" s="32"/>
      <c r="F81" s="32"/>
      <c r="G81" s="38">
        <f>G82+G87</f>
        <v>21397.1</v>
      </c>
      <c r="H81" s="38">
        <f>H82+H87</f>
        <v>735.1999999999999</v>
      </c>
      <c r="I81" s="34">
        <f t="shared" si="1"/>
        <v>3.435979642101032</v>
      </c>
    </row>
    <row r="82" spans="1:9" ht="51">
      <c r="A82" s="32"/>
      <c r="B82" s="30" t="s">
        <v>512</v>
      </c>
      <c r="C82" s="31" t="s">
        <v>436</v>
      </c>
      <c r="D82" s="31" t="s">
        <v>440</v>
      </c>
      <c r="E82" s="32" t="s">
        <v>456</v>
      </c>
      <c r="F82" s="32"/>
      <c r="G82" s="38">
        <f>G83+G84+G85+G86</f>
        <v>20785.8</v>
      </c>
      <c r="H82" s="38">
        <f>H83+H84+H85+H86</f>
        <v>735.1999999999999</v>
      </c>
      <c r="I82" s="34">
        <f t="shared" si="1"/>
        <v>3.537030087848435</v>
      </c>
    </row>
    <row r="83" spans="1:9" ht="12.75">
      <c r="A83" s="32"/>
      <c r="B83" s="30" t="s">
        <v>343</v>
      </c>
      <c r="C83" s="31" t="s">
        <v>436</v>
      </c>
      <c r="D83" s="31" t="s">
        <v>440</v>
      </c>
      <c r="E83" s="32" t="s">
        <v>456</v>
      </c>
      <c r="F83" s="32">
        <v>110</v>
      </c>
      <c r="G83" s="38">
        <v>3902.5</v>
      </c>
      <c r="H83" s="38">
        <v>625.3</v>
      </c>
      <c r="I83" s="34">
        <f t="shared" si="1"/>
        <v>16.02306213965407</v>
      </c>
    </row>
    <row r="84" spans="1:9" ht="25.5">
      <c r="A84" s="32"/>
      <c r="B84" s="30" t="s">
        <v>335</v>
      </c>
      <c r="C84" s="31" t="s">
        <v>436</v>
      </c>
      <c r="D84" s="31" t="s">
        <v>440</v>
      </c>
      <c r="E84" s="32" t="s">
        <v>456</v>
      </c>
      <c r="F84" s="32">
        <v>240</v>
      </c>
      <c r="G84" s="38">
        <v>857</v>
      </c>
      <c r="H84" s="38">
        <v>109.9</v>
      </c>
      <c r="I84" s="34">
        <f t="shared" si="1"/>
        <v>12.823803967327887</v>
      </c>
    </row>
    <row r="85" spans="1:9" ht="38.25">
      <c r="A85" s="32"/>
      <c r="B85" s="30" t="s">
        <v>350</v>
      </c>
      <c r="C85" s="31" t="s">
        <v>436</v>
      </c>
      <c r="D85" s="31" t="s">
        <v>440</v>
      </c>
      <c r="E85" s="32" t="s">
        <v>456</v>
      </c>
      <c r="F85" s="32">
        <v>810</v>
      </c>
      <c r="G85" s="38">
        <v>16024.8</v>
      </c>
      <c r="H85" s="38">
        <v>0</v>
      </c>
      <c r="I85" s="34">
        <f t="shared" si="1"/>
        <v>0</v>
      </c>
    </row>
    <row r="86" spans="1:9" ht="12.75">
      <c r="A86" s="32"/>
      <c r="B86" s="30" t="s">
        <v>337</v>
      </c>
      <c r="C86" s="31" t="s">
        <v>436</v>
      </c>
      <c r="D86" s="31" t="s">
        <v>440</v>
      </c>
      <c r="E86" s="32" t="s">
        <v>456</v>
      </c>
      <c r="F86" s="32">
        <v>850</v>
      </c>
      <c r="G86" s="38">
        <v>1.5</v>
      </c>
      <c r="H86" s="38">
        <v>0</v>
      </c>
      <c r="I86" s="34">
        <f t="shared" si="1"/>
        <v>0</v>
      </c>
    </row>
    <row r="87" spans="1:9" ht="38.25">
      <c r="A87" s="32"/>
      <c r="B87" s="30" t="s">
        <v>503</v>
      </c>
      <c r="C87" s="31" t="s">
        <v>436</v>
      </c>
      <c r="D87" s="31" t="s">
        <v>440</v>
      </c>
      <c r="E87" s="32" t="s">
        <v>439</v>
      </c>
      <c r="F87" s="32"/>
      <c r="G87" s="38">
        <f>G88</f>
        <v>611.3</v>
      </c>
      <c r="H87" s="38">
        <f>H88</f>
        <v>0</v>
      </c>
      <c r="I87" s="34">
        <f>SUM(H87/G87*100)</f>
        <v>0</v>
      </c>
    </row>
    <row r="88" spans="1:9" ht="25.5">
      <c r="A88" s="32"/>
      <c r="B88" s="30" t="s">
        <v>335</v>
      </c>
      <c r="C88" s="31" t="s">
        <v>436</v>
      </c>
      <c r="D88" s="31" t="s">
        <v>440</v>
      </c>
      <c r="E88" s="32" t="s">
        <v>439</v>
      </c>
      <c r="F88" s="32">
        <v>240</v>
      </c>
      <c r="G88" s="38">
        <v>611.3</v>
      </c>
      <c r="H88" s="38">
        <v>0</v>
      </c>
      <c r="I88" s="34">
        <f>SUM(H88/G88*100)</f>
        <v>0</v>
      </c>
    </row>
    <row r="89" spans="1:9" ht="12.75">
      <c r="A89" s="32"/>
      <c r="B89" s="30" t="s">
        <v>351</v>
      </c>
      <c r="C89" s="31" t="s">
        <v>436</v>
      </c>
      <c r="D89" s="31" t="s">
        <v>452</v>
      </c>
      <c r="E89" s="32"/>
      <c r="F89" s="32"/>
      <c r="G89" s="38">
        <f>G90+G92</f>
        <v>12690.3</v>
      </c>
      <c r="H89" s="38">
        <f>H90+H92</f>
        <v>0</v>
      </c>
      <c r="I89" s="34">
        <f t="shared" si="1"/>
        <v>0</v>
      </c>
    </row>
    <row r="90" spans="1:9" ht="38.25">
      <c r="A90" s="32"/>
      <c r="B90" s="30" t="s">
        <v>513</v>
      </c>
      <c r="C90" s="31" t="s">
        <v>436</v>
      </c>
      <c r="D90" s="31" t="s">
        <v>452</v>
      </c>
      <c r="E90" s="32" t="s">
        <v>449</v>
      </c>
      <c r="F90" s="32"/>
      <c r="G90" s="38">
        <f>G91</f>
        <v>12440.3</v>
      </c>
      <c r="H90" s="38">
        <f>H91</f>
        <v>0</v>
      </c>
      <c r="I90" s="34">
        <f t="shared" si="1"/>
        <v>0</v>
      </c>
    </row>
    <row r="91" spans="1:9" ht="25.5">
      <c r="A91" s="32"/>
      <c r="B91" s="30" t="s">
        <v>335</v>
      </c>
      <c r="C91" s="31" t="s">
        <v>436</v>
      </c>
      <c r="D91" s="31" t="s">
        <v>452</v>
      </c>
      <c r="E91" s="32" t="s">
        <v>449</v>
      </c>
      <c r="F91" s="32">
        <v>240</v>
      </c>
      <c r="G91" s="38">
        <v>12440.3</v>
      </c>
      <c r="H91" s="38">
        <v>0</v>
      </c>
      <c r="I91" s="34">
        <f t="shared" si="1"/>
        <v>0</v>
      </c>
    </row>
    <row r="92" spans="1:9" ht="38.25">
      <c r="A92" s="32"/>
      <c r="B92" s="30" t="s">
        <v>514</v>
      </c>
      <c r="C92" s="31" t="s">
        <v>436</v>
      </c>
      <c r="D92" s="31" t="s">
        <v>452</v>
      </c>
      <c r="E92" s="32" t="s">
        <v>457</v>
      </c>
      <c r="F92" s="32"/>
      <c r="G92" s="38">
        <f>G93</f>
        <v>250</v>
      </c>
      <c r="H92" s="38">
        <f>H93</f>
        <v>0</v>
      </c>
      <c r="I92" s="34">
        <f t="shared" si="1"/>
        <v>0</v>
      </c>
    </row>
    <row r="93" spans="1:9" ht="25.5">
      <c r="A93" s="32"/>
      <c r="B93" s="30" t="s">
        <v>335</v>
      </c>
      <c r="C93" s="31" t="s">
        <v>436</v>
      </c>
      <c r="D93" s="31" t="s">
        <v>452</v>
      </c>
      <c r="E93" s="32" t="s">
        <v>457</v>
      </c>
      <c r="F93" s="32">
        <v>240</v>
      </c>
      <c r="G93" s="38">
        <v>250</v>
      </c>
      <c r="H93" s="38">
        <v>0</v>
      </c>
      <c r="I93" s="34">
        <f t="shared" si="1"/>
        <v>0</v>
      </c>
    </row>
    <row r="94" spans="1:9" ht="12.75">
      <c r="A94" s="32"/>
      <c r="B94" s="30" t="s">
        <v>352</v>
      </c>
      <c r="C94" s="31" t="s">
        <v>436</v>
      </c>
      <c r="D94" s="31" t="s">
        <v>458</v>
      </c>
      <c r="E94" s="32"/>
      <c r="F94" s="32"/>
      <c r="G94" s="38">
        <f>G95</f>
        <v>1179.6</v>
      </c>
      <c r="H94" s="38">
        <f>H95</f>
        <v>0</v>
      </c>
      <c r="I94" s="34">
        <f t="shared" si="1"/>
        <v>0</v>
      </c>
    </row>
    <row r="95" spans="1:9" ht="25.5">
      <c r="A95" s="32"/>
      <c r="B95" s="30" t="s">
        <v>516</v>
      </c>
      <c r="C95" s="31" t="s">
        <v>436</v>
      </c>
      <c r="D95" s="31" t="s">
        <v>458</v>
      </c>
      <c r="E95" s="32" t="s">
        <v>459</v>
      </c>
      <c r="F95" s="32"/>
      <c r="G95" s="38">
        <f>G96+G97</f>
        <v>1179.6</v>
      </c>
      <c r="H95" s="38">
        <f>H96+H97</f>
        <v>0</v>
      </c>
      <c r="I95" s="34">
        <f t="shared" si="1"/>
        <v>0</v>
      </c>
    </row>
    <row r="96" spans="1:9" ht="25.5">
      <c r="A96" s="32"/>
      <c r="B96" s="30" t="s">
        <v>335</v>
      </c>
      <c r="C96" s="31" t="s">
        <v>436</v>
      </c>
      <c r="D96" s="31" t="s">
        <v>458</v>
      </c>
      <c r="E96" s="32" t="s">
        <v>459</v>
      </c>
      <c r="F96" s="32">
        <v>240</v>
      </c>
      <c r="G96" s="38">
        <v>600</v>
      </c>
      <c r="H96" s="38">
        <v>0</v>
      </c>
      <c r="I96" s="34">
        <f t="shared" si="1"/>
        <v>0</v>
      </c>
    </row>
    <row r="97" spans="1:9" ht="12.75">
      <c r="A97" s="32"/>
      <c r="B97" s="30" t="s">
        <v>353</v>
      </c>
      <c r="C97" s="31" t="s">
        <v>436</v>
      </c>
      <c r="D97" s="31" t="s">
        <v>458</v>
      </c>
      <c r="E97" s="32" t="s">
        <v>459</v>
      </c>
      <c r="F97" s="32">
        <v>360</v>
      </c>
      <c r="G97" s="38">
        <v>579.6</v>
      </c>
      <c r="H97" s="38">
        <v>0</v>
      </c>
      <c r="I97" s="34">
        <f t="shared" si="1"/>
        <v>0</v>
      </c>
    </row>
    <row r="98" spans="1:9" ht="12.75">
      <c r="A98" s="32"/>
      <c r="B98" s="30" t="s">
        <v>354</v>
      </c>
      <c r="C98" s="31" t="s">
        <v>436</v>
      </c>
      <c r="D98" s="31" t="s">
        <v>460</v>
      </c>
      <c r="E98" s="32"/>
      <c r="F98" s="32"/>
      <c r="G98" s="38">
        <f>G99</f>
        <v>100</v>
      </c>
      <c r="H98" s="38">
        <f>H99</f>
        <v>0</v>
      </c>
      <c r="I98" s="34">
        <f t="shared" si="1"/>
        <v>0</v>
      </c>
    </row>
    <row r="99" spans="1:9" ht="38.25">
      <c r="A99" s="32"/>
      <c r="B99" s="30" t="s">
        <v>461</v>
      </c>
      <c r="C99" s="31" t="s">
        <v>436</v>
      </c>
      <c r="D99" s="31" t="s">
        <v>460</v>
      </c>
      <c r="E99" s="32" t="s">
        <v>462</v>
      </c>
      <c r="F99" s="32"/>
      <c r="G99" s="38">
        <f>G100</f>
        <v>100</v>
      </c>
      <c r="H99" s="38">
        <f>H100</f>
        <v>0</v>
      </c>
      <c r="I99" s="34">
        <f t="shared" si="1"/>
        <v>0</v>
      </c>
    </row>
    <row r="100" spans="1:9" ht="25.5">
      <c r="A100" s="32"/>
      <c r="B100" s="30" t="s">
        <v>335</v>
      </c>
      <c r="C100" s="31" t="s">
        <v>436</v>
      </c>
      <c r="D100" s="31" t="s">
        <v>460</v>
      </c>
      <c r="E100" s="32" t="s">
        <v>462</v>
      </c>
      <c r="F100" s="32">
        <v>240</v>
      </c>
      <c r="G100" s="38">
        <v>100</v>
      </c>
      <c r="H100" s="38">
        <v>0</v>
      </c>
      <c r="I100" s="34">
        <f t="shared" si="1"/>
        <v>0</v>
      </c>
    </row>
    <row r="101" spans="1:9" ht="12.75">
      <c r="A101" s="32"/>
      <c r="B101" s="30" t="s">
        <v>357</v>
      </c>
      <c r="C101" s="31" t="s">
        <v>440</v>
      </c>
      <c r="D101" s="31" t="s">
        <v>427</v>
      </c>
      <c r="E101" s="32"/>
      <c r="F101" s="32"/>
      <c r="G101" s="38">
        <f>G102</f>
        <v>5282.6</v>
      </c>
      <c r="H101" s="38">
        <f>H102</f>
        <v>0</v>
      </c>
      <c r="I101" s="34">
        <f t="shared" si="1"/>
        <v>0</v>
      </c>
    </row>
    <row r="102" spans="1:9" ht="39" customHeight="1">
      <c r="A102" s="32"/>
      <c r="B102" s="30" t="s">
        <v>513</v>
      </c>
      <c r="C102" s="31" t="s">
        <v>440</v>
      </c>
      <c r="D102" s="31" t="s">
        <v>427</v>
      </c>
      <c r="E102" s="32" t="s">
        <v>449</v>
      </c>
      <c r="F102" s="32"/>
      <c r="G102" s="33">
        <f>G103</f>
        <v>5282.6</v>
      </c>
      <c r="H102" s="33">
        <f>H103</f>
        <v>0</v>
      </c>
      <c r="I102" s="34">
        <f t="shared" si="1"/>
        <v>0</v>
      </c>
    </row>
    <row r="103" spans="1:9" ht="25.5">
      <c r="A103" s="32"/>
      <c r="B103" s="30" t="s">
        <v>335</v>
      </c>
      <c r="C103" s="31" t="s">
        <v>440</v>
      </c>
      <c r="D103" s="31" t="s">
        <v>427</v>
      </c>
      <c r="E103" s="32" t="s">
        <v>449</v>
      </c>
      <c r="F103" s="32">
        <v>240</v>
      </c>
      <c r="G103" s="38">
        <v>5282.6</v>
      </c>
      <c r="H103" s="38">
        <v>0</v>
      </c>
      <c r="I103" s="34">
        <f t="shared" si="1"/>
        <v>0</v>
      </c>
    </row>
    <row r="104" spans="1:9" ht="12.75">
      <c r="A104" s="32"/>
      <c r="B104" s="30" t="s">
        <v>358</v>
      </c>
      <c r="C104" s="31" t="s">
        <v>431</v>
      </c>
      <c r="D104" s="31" t="s">
        <v>440</v>
      </c>
      <c r="E104" s="32"/>
      <c r="F104" s="32"/>
      <c r="G104" s="38">
        <f>G105</f>
        <v>700</v>
      </c>
      <c r="H104" s="38">
        <f>H105</f>
        <v>0</v>
      </c>
      <c r="I104" s="34">
        <f t="shared" si="1"/>
        <v>0</v>
      </c>
    </row>
    <row r="105" spans="1:9" ht="38.25">
      <c r="A105" s="32"/>
      <c r="B105" s="30" t="s">
        <v>503</v>
      </c>
      <c r="C105" s="31" t="s">
        <v>431</v>
      </c>
      <c r="D105" s="31" t="s">
        <v>440</v>
      </c>
      <c r="E105" s="32" t="s">
        <v>439</v>
      </c>
      <c r="F105" s="32"/>
      <c r="G105" s="38">
        <f>G106</f>
        <v>700</v>
      </c>
      <c r="H105" s="38">
        <f>H106</f>
        <v>0</v>
      </c>
      <c r="I105" s="34">
        <f t="shared" si="1"/>
        <v>0</v>
      </c>
    </row>
    <row r="106" spans="1:9" ht="25.5">
      <c r="A106" s="32"/>
      <c r="B106" s="30" t="s">
        <v>335</v>
      </c>
      <c r="C106" s="31" t="s">
        <v>431</v>
      </c>
      <c r="D106" s="31" t="s">
        <v>440</v>
      </c>
      <c r="E106" s="32" t="s">
        <v>439</v>
      </c>
      <c r="F106" s="32">
        <v>240</v>
      </c>
      <c r="G106" s="38">
        <v>700</v>
      </c>
      <c r="H106" s="38">
        <v>0</v>
      </c>
      <c r="I106" s="34">
        <f t="shared" si="1"/>
        <v>0</v>
      </c>
    </row>
    <row r="107" spans="1:9" ht="12.75">
      <c r="A107" s="32"/>
      <c r="B107" s="30" t="s">
        <v>359</v>
      </c>
      <c r="C107" s="31" t="s">
        <v>463</v>
      </c>
      <c r="D107" s="31" t="s">
        <v>433</v>
      </c>
      <c r="E107" s="32"/>
      <c r="F107" s="32"/>
      <c r="G107" s="38">
        <f>G108</f>
        <v>634</v>
      </c>
      <c r="H107" s="38">
        <f>H108</f>
        <v>0</v>
      </c>
      <c r="I107" s="34">
        <f t="shared" si="1"/>
        <v>0</v>
      </c>
    </row>
    <row r="108" spans="1:9" ht="51">
      <c r="A108" s="32"/>
      <c r="B108" s="30" t="s">
        <v>464</v>
      </c>
      <c r="C108" s="31" t="s">
        <v>463</v>
      </c>
      <c r="D108" s="31" t="s">
        <v>433</v>
      </c>
      <c r="E108" s="32" t="s">
        <v>465</v>
      </c>
      <c r="F108" s="32"/>
      <c r="G108" s="38">
        <f>G109</f>
        <v>634</v>
      </c>
      <c r="H108" s="38">
        <f>H109</f>
        <v>0</v>
      </c>
      <c r="I108" s="34">
        <f t="shared" si="1"/>
        <v>0</v>
      </c>
    </row>
    <row r="109" spans="1:9" ht="25.5">
      <c r="A109" s="32"/>
      <c r="B109" s="30" t="s">
        <v>335</v>
      </c>
      <c r="C109" s="31" t="s">
        <v>463</v>
      </c>
      <c r="D109" s="31" t="s">
        <v>433</v>
      </c>
      <c r="E109" s="32" t="s">
        <v>465</v>
      </c>
      <c r="F109" s="32">
        <v>240</v>
      </c>
      <c r="G109" s="38">
        <v>634</v>
      </c>
      <c r="H109" s="38">
        <v>0</v>
      </c>
      <c r="I109" s="34">
        <f t="shared" si="1"/>
        <v>0</v>
      </c>
    </row>
    <row r="110" spans="1:9" ht="12.75">
      <c r="A110" s="32"/>
      <c r="B110" s="30" t="s">
        <v>362</v>
      </c>
      <c r="C110" s="31" t="s">
        <v>463</v>
      </c>
      <c r="D110" s="31" t="s">
        <v>463</v>
      </c>
      <c r="E110" s="32"/>
      <c r="F110" s="32"/>
      <c r="G110" s="38">
        <f>G111</f>
        <v>2303</v>
      </c>
      <c r="H110" s="38">
        <f>H111</f>
        <v>0</v>
      </c>
      <c r="I110" s="34">
        <f t="shared" si="1"/>
        <v>0</v>
      </c>
    </row>
    <row r="111" spans="1:9" ht="25.5">
      <c r="A111" s="32"/>
      <c r="B111" s="30" t="s">
        <v>481</v>
      </c>
      <c r="C111" s="31" t="s">
        <v>463</v>
      </c>
      <c r="D111" s="31" t="s">
        <v>463</v>
      </c>
      <c r="E111" s="32" t="s">
        <v>466</v>
      </c>
      <c r="F111" s="32"/>
      <c r="G111" s="38">
        <f>G112+G113</f>
        <v>2303</v>
      </c>
      <c r="H111" s="38">
        <f>H112+H113</f>
        <v>0</v>
      </c>
      <c r="I111" s="34">
        <f t="shared" si="1"/>
        <v>0</v>
      </c>
    </row>
    <row r="112" spans="1:9" ht="25.5">
      <c r="A112" s="32"/>
      <c r="B112" s="30" t="s">
        <v>335</v>
      </c>
      <c r="C112" s="31" t="s">
        <v>463</v>
      </c>
      <c r="D112" s="31" t="s">
        <v>463</v>
      </c>
      <c r="E112" s="32" t="s">
        <v>466</v>
      </c>
      <c r="F112" s="32">
        <v>240</v>
      </c>
      <c r="G112" s="38">
        <v>2013</v>
      </c>
      <c r="H112" s="38">
        <v>0</v>
      </c>
      <c r="I112" s="34">
        <f t="shared" si="1"/>
        <v>0</v>
      </c>
    </row>
    <row r="113" spans="1:9" ht="12.75">
      <c r="A113" s="32"/>
      <c r="B113" s="30" t="s">
        <v>363</v>
      </c>
      <c r="C113" s="31" t="s">
        <v>463</v>
      </c>
      <c r="D113" s="31" t="s">
        <v>463</v>
      </c>
      <c r="E113" s="32" t="s">
        <v>466</v>
      </c>
      <c r="F113" s="32">
        <v>350</v>
      </c>
      <c r="G113" s="38">
        <v>290</v>
      </c>
      <c r="H113" s="38">
        <v>0</v>
      </c>
      <c r="I113" s="34">
        <f t="shared" si="1"/>
        <v>0</v>
      </c>
    </row>
    <row r="114" spans="1:9" ht="12.75">
      <c r="A114" s="32"/>
      <c r="B114" s="30" t="s">
        <v>367</v>
      </c>
      <c r="C114" s="31" t="s">
        <v>458</v>
      </c>
      <c r="D114" s="31" t="s">
        <v>426</v>
      </c>
      <c r="E114" s="32"/>
      <c r="F114" s="32"/>
      <c r="G114" s="38">
        <f>G115</f>
        <v>3000</v>
      </c>
      <c r="H114" s="38">
        <f>H115</f>
        <v>623.3</v>
      </c>
      <c r="I114" s="34">
        <f t="shared" si="1"/>
        <v>20.776666666666664</v>
      </c>
    </row>
    <row r="115" spans="1:9" ht="89.25">
      <c r="A115" s="32"/>
      <c r="B115" s="30" t="s">
        <v>368</v>
      </c>
      <c r="C115" s="31" t="s">
        <v>458</v>
      </c>
      <c r="D115" s="31" t="s">
        <v>426</v>
      </c>
      <c r="E115" s="32" t="s">
        <v>467</v>
      </c>
      <c r="F115" s="32"/>
      <c r="G115" s="38">
        <f>G116</f>
        <v>3000</v>
      </c>
      <c r="H115" s="38">
        <f>H116</f>
        <v>623.3</v>
      </c>
      <c r="I115" s="34">
        <f t="shared" si="1"/>
        <v>20.776666666666664</v>
      </c>
    </row>
    <row r="116" spans="1:9" ht="12.75">
      <c r="A116" s="32"/>
      <c r="B116" s="30" t="s">
        <v>370</v>
      </c>
      <c r="C116" s="31" t="s">
        <v>458</v>
      </c>
      <c r="D116" s="31" t="s">
        <v>426</v>
      </c>
      <c r="E116" s="32" t="s">
        <v>467</v>
      </c>
      <c r="F116" s="32">
        <v>310</v>
      </c>
      <c r="G116" s="38">
        <v>3000</v>
      </c>
      <c r="H116" s="38">
        <v>623.3</v>
      </c>
      <c r="I116" s="34">
        <f t="shared" si="1"/>
        <v>20.776666666666664</v>
      </c>
    </row>
    <row r="117" spans="1:9" ht="12.75">
      <c r="A117" s="32"/>
      <c r="B117" s="30" t="s">
        <v>371</v>
      </c>
      <c r="C117" s="31" t="s">
        <v>458</v>
      </c>
      <c r="D117" s="31" t="s">
        <v>433</v>
      </c>
      <c r="E117" s="32"/>
      <c r="F117" s="32"/>
      <c r="G117" s="38">
        <f>G118</f>
        <v>3388.7000000000003</v>
      </c>
      <c r="H117" s="38">
        <f>H118</f>
        <v>515</v>
      </c>
      <c r="I117" s="34">
        <f t="shared" si="1"/>
        <v>15.19756838905775</v>
      </c>
    </row>
    <row r="118" spans="1:9" ht="89.25">
      <c r="A118" s="32"/>
      <c r="B118" s="30" t="s">
        <v>368</v>
      </c>
      <c r="C118" s="31" t="s">
        <v>458</v>
      </c>
      <c r="D118" s="31" t="s">
        <v>433</v>
      </c>
      <c r="E118" s="32" t="s">
        <v>467</v>
      </c>
      <c r="F118" s="32"/>
      <c r="G118" s="38">
        <f>G119+G120+G121</f>
        <v>3388.7000000000003</v>
      </c>
      <c r="H118" s="38">
        <f>H119+H120+H121</f>
        <v>515</v>
      </c>
      <c r="I118" s="34">
        <f t="shared" si="1"/>
        <v>15.19756838905775</v>
      </c>
    </row>
    <row r="119" spans="1:9" ht="12.75">
      <c r="A119" s="32"/>
      <c r="B119" s="30" t="s">
        <v>343</v>
      </c>
      <c r="C119" s="31" t="s">
        <v>458</v>
      </c>
      <c r="D119" s="31" t="s">
        <v>433</v>
      </c>
      <c r="E119" s="32" t="s">
        <v>467</v>
      </c>
      <c r="F119" s="32">
        <v>110</v>
      </c>
      <c r="G119" s="38">
        <v>3020.8</v>
      </c>
      <c r="H119" s="38">
        <v>502.8</v>
      </c>
      <c r="I119" s="34">
        <f t="shared" si="1"/>
        <v>16.64459745762712</v>
      </c>
    </row>
    <row r="120" spans="1:9" ht="25.5">
      <c r="A120" s="32"/>
      <c r="B120" s="30" t="s">
        <v>335</v>
      </c>
      <c r="C120" s="31" t="s">
        <v>458</v>
      </c>
      <c r="D120" s="31" t="s">
        <v>433</v>
      </c>
      <c r="E120" s="32" t="s">
        <v>467</v>
      </c>
      <c r="F120" s="32">
        <v>240</v>
      </c>
      <c r="G120" s="38">
        <v>366.9</v>
      </c>
      <c r="H120" s="38">
        <v>12.2</v>
      </c>
      <c r="I120" s="34">
        <f t="shared" si="1"/>
        <v>3.3251567184518946</v>
      </c>
    </row>
    <row r="121" spans="1:9" ht="12.75">
      <c r="A121" s="32"/>
      <c r="B121" s="30" t="s">
        <v>337</v>
      </c>
      <c r="C121" s="31" t="s">
        <v>458</v>
      </c>
      <c r="D121" s="31" t="s">
        <v>433</v>
      </c>
      <c r="E121" s="32" t="s">
        <v>467</v>
      </c>
      <c r="F121" s="32">
        <v>850</v>
      </c>
      <c r="G121" s="38">
        <v>1</v>
      </c>
      <c r="H121" s="38">
        <v>0</v>
      </c>
      <c r="I121" s="34">
        <f t="shared" si="1"/>
        <v>0</v>
      </c>
    </row>
    <row r="122" spans="1:9" ht="12.75">
      <c r="A122" s="32"/>
      <c r="B122" s="30" t="s">
        <v>369</v>
      </c>
      <c r="C122" s="31" t="s">
        <v>458</v>
      </c>
      <c r="D122" s="31" t="s">
        <v>427</v>
      </c>
      <c r="E122" s="32"/>
      <c r="F122" s="32"/>
      <c r="G122" s="38">
        <f>G123</f>
        <v>700</v>
      </c>
      <c r="H122" s="38">
        <f>H123</f>
        <v>120</v>
      </c>
      <c r="I122" s="34">
        <f t="shared" si="1"/>
        <v>17.142857142857142</v>
      </c>
    </row>
    <row r="123" spans="1:9" ht="79.5" customHeight="1">
      <c r="A123" s="32"/>
      <c r="B123" s="30" t="s">
        <v>368</v>
      </c>
      <c r="C123" s="31" t="s">
        <v>458</v>
      </c>
      <c r="D123" s="31" t="s">
        <v>427</v>
      </c>
      <c r="E123" s="32" t="s">
        <v>467</v>
      </c>
      <c r="F123" s="32"/>
      <c r="G123" s="38">
        <f>G124</f>
        <v>700</v>
      </c>
      <c r="H123" s="38">
        <f>H124</f>
        <v>120</v>
      </c>
      <c r="I123" s="34">
        <f t="shared" si="1"/>
        <v>17.142857142857142</v>
      </c>
    </row>
    <row r="124" spans="1:9" ht="12.75">
      <c r="A124" s="32"/>
      <c r="B124" s="30" t="s">
        <v>370</v>
      </c>
      <c r="C124" s="31" t="s">
        <v>458</v>
      </c>
      <c r="D124" s="31" t="s">
        <v>427</v>
      </c>
      <c r="E124" s="32" t="s">
        <v>467</v>
      </c>
      <c r="F124" s="32">
        <v>310</v>
      </c>
      <c r="G124" s="38">
        <v>700</v>
      </c>
      <c r="H124" s="38">
        <v>120</v>
      </c>
      <c r="I124" s="34">
        <f t="shared" si="1"/>
        <v>17.142857142857142</v>
      </c>
    </row>
    <row r="125" spans="1:9" ht="12.75">
      <c r="A125" s="32"/>
      <c r="B125" s="30" t="s">
        <v>373</v>
      </c>
      <c r="C125" s="31" t="s">
        <v>458</v>
      </c>
      <c r="D125" s="31" t="s">
        <v>436</v>
      </c>
      <c r="E125" s="32"/>
      <c r="F125" s="32"/>
      <c r="G125" s="38">
        <f>G126</f>
        <v>6608</v>
      </c>
      <c r="H125" s="38">
        <f>H126</f>
        <v>1427.9</v>
      </c>
      <c r="I125" s="34">
        <f t="shared" si="1"/>
        <v>21.608656174334143</v>
      </c>
    </row>
    <row r="126" spans="1:9" ht="81" customHeight="1">
      <c r="A126" s="32"/>
      <c r="B126" s="30" t="s">
        <v>368</v>
      </c>
      <c r="C126" s="31" t="s">
        <v>458</v>
      </c>
      <c r="D126" s="31" t="s">
        <v>436</v>
      </c>
      <c r="E126" s="32" t="s">
        <v>467</v>
      </c>
      <c r="F126" s="32"/>
      <c r="G126" s="38">
        <f>G127</f>
        <v>6608</v>
      </c>
      <c r="H126" s="38">
        <f>H127</f>
        <v>1427.9</v>
      </c>
      <c r="I126" s="34">
        <f t="shared" si="1"/>
        <v>21.608656174334143</v>
      </c>
    </row>
    <row r="127" spans="1:9" ht="25.5">
      <c r="A127" s="32"/>
      <c r="B127" s="30" t="s">
        <v>372</v>
      </c>
      <c r="C127" s="31" t="s">
        <v>458</v>
      </c>
      <c r="D127" s="31" t="s">
        <v>436</v>
      </c>
      <c r="E127" s="32" t="s">
        <v>467</v>
      </c>
      <c r="F127" s="32">
        <v>320</v>
      </c>
      <c r="G127" s="38">
        <v>6608</v>
      </c>
      <c r="H127" s="38">
        <v>1427.9</v>
      </c>
      <c r="I127" s="34">
        <f t="shared" si="1"/>
        <v>21.608656174334143</v>
      </c>
    </row>
    <row r="128" spans="1:9" ht="12.75">
      <c r="A128" s="32"/>
      <c r="B128" s="30" t="s">
        <v>375</v>
      </c>
      <c r="C128" s="31" t="s">
        <v>458</v>
      </c>
      <c r="D128" s="31" t="s">
        <v>431</v>
      </c>
      <c r="E128" s="32"/>
      <c r="F128" s="32"/>
      <c r="G128" s="38">
        <f>G129</f>
        <v>487.6</v>
      </c>
      <c r="H128" s="38">
        <f>H129</f>
        <v>68.4</v>
      </c>
      <c r="I128" s="34">
        <f t="shared" si="1"/>
        <v>14.027891714520099</v>
      </c>
    </row>
    <row r="129" spans="1:9" ht="38.25">
      <c r="A129" s="32"/>
      <c r="B129" s="30" t="s">
        <v>434</v>
      </c>
      <c r="C129" s="31" t="s">
        <v>458</v>
      </c>
      <c r="D129" s="31" t="s">
        <v>431</v>
      </c>
      <c r="E129" s="32" t="s">
        <v>435</v>
      </c>
      <c r="F129" s="32"/>
      <c r="G129" s="38">
        <f>G130+G131</f>
        <v>487.6</v>
      </c>
      <c r="H129" s="38">
        <f>H130+H131</f>
        <v>68.4</v>
      </c>
      <c r="I129" s="34">
        <f t="shared" si="1"/>
        <v>14.027891714520099</v>
      </c>
    </row>
    <row r="130" spans="1:9" ht="25.5">
      <c r="A130" s="32"/>
      <c r="B130" s="30" t="s">
        <v>332</v>
      </c>
      <c r="C130" s="31" t="s">
        <v>458</v>
      </c>
      <c r="D130" s="31" t="s">
        <v>431</v>
      </c>
      <c r="E130" s="32" t="s">
        <v>435</v>
      </c>
      <c r="F130" s="32">
        <v>120</v>
      </c>
      <c r="G130" s="38">
        <v>431.6</v>
      </c>
      <c r="H130" s="38">
        <v>68</v>
      </c>
      <c r="I130" s="34">
        <f t="shared" si="1"/>
        <v>15.755329008341057</v>
      </c>
    </row>
    <row r="131" spans="1:9" ht="25.5">
      <c r="A131" s="32"/>
      <c r="B131" s="30" t="s">
        <v>335</v>
      </c>
      <c r="C131" s="31" t="s">
        <v>458</v>
      </c>
      <c r="D131" s="31" t="s">
        <v>431</v>
      </c>
      <c r="E131" s="32" t="s">
        <v>435</v>
      </c>
      <c r="F131" s="32">
        <v>240</v>
      </c>
      <c r="G131" s="38">
        <v>56</v>
      </c>
      <c r="H131" s="38">
        <v>0.4</v>
      </c>
      <c r="I131" s="34">
        <f t="shared" si="1"/>
        <v>0.7142857142857143</v>
      </c>
    </row>
    <row r="132" spans="1:9" ht="12.75">
      <c r="A132" s="32"/>
      <c r="B132" s="30" t="s">
        <v>382</v>
      </c>
      <c r="C132" s="31" t="s">
        <v>454</v>
      </c>
      <c r="D132" s="31" t="s">
        <v>427</v>
      </c>
      <c r="E132" s="32"/>
      <c r="F132" s="32"/>
      <c r="G132" s="38">
        <f>G133</f>
        <v>3046.4</v>
      </c>
      <c r="H132" s="38">
        <f>H133</f>
        <v>1180.1</v>
      </c>
      <c r="I132" s="34">
        <f t="shared" si="1"/>
        <v>38.7375262605042</v>
      </c>
    </row>
    <row r="133" spans="1:9" ht="38.25">
      <c r="A133" s="25"/>
      <c r="B133" s="35" t="s">
        <v>434</v>
      </c>
      <c r="C133" s="31" t="s">
        <v>454</v>
      </c>
      <c r="D133" s="31" t="s">
        <v>427</v>
      </c>
      <c r="E133" s="32" t="s">
        <v>435</v>
      </c>
      <c r="F133" s="32"/>
      <c r="G133" s="38">
        <f>G134</f>
        <v>3046.4</v>
      </c>
      <c r="H133" s="38">
        <f>H134</f>
        <v>1180.1</v>
      </c>
      <c r="I133" s="34">
        <f t="shared" si="1"/>
        <v>38.7375262605042</v>
      </c>
    </row>
    <row r="134" spans="1:9" ht="12.75">
      <c r="A134" s="25"/>
      <c r="B134" s="30" t="s">
        <v>295</v>
      </c>
      <c r="C134" s="31" t="s">
        <v>454</v>
      </c>
      <c r="D134" s="31" t="s">
        <v>427</v>
      </c>
      <c r="E134" s="32" t="s">
        <v>435</v>
      </c>
      <c r="F134" s="32">
        <v>540</v>
      </c>
      <c r="G134" s="38">
        <v>3046.4</v>
      </c>
      <c r="H134" s="38">
        <v>1180.1</v>
      </c>
      <c r="I134" s="34">
        <f t="shared" si="1"/>
        <v>38.7375262605042</v>
      </c>
    </row>
    <row r="135" spans="1:9" ht="25.5">
      <c r="A135" s="39">
        <v>905</v>
      </c>
      <c r="B135" s="40" t="s">
        <v>468</v>
      </c>
      <c r="C135" s="41"/>
      <c r="D135" s="41"/>
      <c r="E135" s="42"/>
      <c r="F135" s="39"/>
      <c r="G135" s="29">
        <f>G136+G143+G146+G149+G153+G159+G164+G169+G174+G182+G185+G194+G202+G206+G209</f>
        <v>272439.69999999995</v>
      </c>
      <c r="H135" s="29">
        <f>H136+H143+H146+H149+H153+H159+H164+H169+H174+H182+H185+H194+H202+H206+H209</f>
        <v>63065.7</v>
      </c>
      <c r="I135" s="37">
        <f t="shared" si="1"/>
        <v>23.148498548486145</v>
      </c>
    </row>
    <row r="136" spans="1:9" ht="12.75">
      <c r="A136" s="39"/>
      <c r="B136" s="43" t="s">
        <v>342</v>
      </c>
      <c r="C136" s="44" t="s">
        <v>426</v>
      </c>
      <c r="D136" s="44">
        <v>13</v>
      </c>
      <c r="E136" s="42"/>
      <c r="F136" s="39"/>
      <c r="G136" s="45">
        <f>G137+G141</f>
        <v>13942.099999999999</v>
      </c>
      <c r="H136" s="45">
        <f>H137+H141</f>
        <v>2060.3</v>
      </c>
      <c r="I136" s="34">
        <f t="shared" si="1"/>
        <v>14.777544272383647</v>
      </c>
    </row>
    <row r="137" spans="1:9" ht="51.75" customHeight="1">
      <c r="A137" s="42"/>
      <c r="B137" s="43" t="s">
        <v>469</v>
      </c>
      <c r="C137" s="44" t="s">
        <v>426</v>
      </c>
      <c r="D137" s="44">
        <v>13</v>
      </c>
      <c r="E137" s="42" t="s">
        <v>470</v>
      </c>
      <c r="F137" s="42"/>
      <c r="G137" s="45">
        <f>G138+G139+G140</f>
        <v>13892.099999999999</v>
      </c>
      <c r="H137" s="45">
        <f>H138+H139+H140</f>
        <v>2060.3</v>
      </c>
      <c r="I137" s="34">
        <f aca="true" t="shared" si="2" ref="I137:I189">SUM(H137/G137*100)</f>
        <v>14.8307311349616</v>
      </c>
    </row>
    <row r="138" spans="1:9" ht="26.25" customHeight="1">
      <c r="A138" s="46"/>
      <c r="B138" s="43" t="s">
        <v>332</v>
      </c>
      <c r="C138" s="44" t="s">
        <v>426</v>
      </c>
      <c r="D138" s="44">
        <v>13</v>
      </c>
      <c r="E138" s="42" t="s">
        <v>470</v>
      </c>
      <c r="F138" s="42">
        <v>120</v>
      </c>
      <c r="G138" s="45">
        <v>8828.3</v>
      </c>
      <c r="H138" s="45">
        <v>1370.7</v>
      </c>
      <c r="I138" s="34">
        <f t="shared" si="2"/>
        <v>15.526205498227293</v>
      </c>
    </row>
    <row r="139" spans="1:9" ht="25.5">
      <c r="A139" s="46"/>
      <c r="B139" s="43" t="s">
        <v>335</v>
      </c>
      <c r="C139" s="44" t="s">
        <v>426</v>
      </c>
      <c r="D139" s="44">
        <v>13</v>
      </c>
      <c r="E139" s="42" t="s">
        <v>470</v>
      </c>
      <c r="F139" s="42">
        <v>240</v>
      </c>
      <c r="G139" s="45">
        <v>4653.8</v>
      </c>
      <c r="H139" s="45">
        <v>558.1</v>
      </c>
      <c r="I139" s="34">
        <f t="shared" si="2"/>
        <v>11.992350337358717</v>
      </c>
    </row>
    <row r="140" spans="1:9" ht="12.75">
      <c r="A140" s="46"/>
      <c r="B140" s="43" t="s">
        <v>337</v>
      </c>
      <c r="C140" s="44" t="s">
        <v>426</v>
      </c>
      <c r="D140" s="44">
        <v>13</v>
      </c>
      <c r="E140" s="42" t="s">
        <v>470</v>
      </c>
      <c r="F140" s="42">
        <v>850</v>
      </c>
      <c r="G140" s="45">
        <v>410</v>
      </c>
      <c r="H140" s="45">
        <v>131.5</v>
      </c>
      <c r="I140" s="34">
        <f t="shared" si="2"/>
        <v>32.073170731707314</v>
      </c>
    </row>
    <row r="141" spans="1:9" ht="43.5" customHeight="1">
      <c r="A141" s="46"/>
      <c r="B141" s="43" t="s">
        <v>471</v>
      </c>
      <c r="C141" s="44" t="s">
        <v>426</v>
      </c>
      <c r="D141" s="44">
        <v>13</v>
      </c>
      <c r="E141" s="42" t="s">
        <v>472</v>
      </c>
      <c r="F141" s="42"/>
      <c r="G141" s="45">
        <f>G142</f>
        <v>50</v>
      </c>
      <c r="H141" s="45">
        <f>H142</f>
        <v>0</v>
      </c>
      <c r="I141" s="34">
        <f t="shared" si="2"/>
        <v>0</v>
      </c>
    </row>
    <row r="142" spans="1:9" ht="25.5">
      <c r="A142" s="46"/>
      <c r="B142" s="43" t="s">
        <v>335</v>
      </c>
      <c r="C142" s="44" t="s">
        <v>426</v>
      </c>
      <c r="D142" s="44">
        <v>13</v>
      </c>
      <c r="E142" s="42" t="s">
        <v>472</v>
      </c>
      <c r="F142" s="42">
        <v>240</v>
      </c>
      <c r="G142" s="45">
        <v>50</v>
      </c>
      <c r="H142" s="45">
        <v>0</v>
      </c>
      <c r="I142" s="34">
        <f t="shared" si="2"/>
        <v>0</v>
      </c>
    </row>
    <row r="143" spans="1:9" ht="25.5">
      <c r="A143" s="46"/>
      <c r="B143" s="43" t="s">
        <v>348</v>
      </c>
      <c r="C143" s="44" t="s">
        <v>427</v>
      </c>
      <c r="D143" s="44">
        <v>14</v>
      </c>
      <c r="E143" s="42"/>
      <c r="F143" s="42"/>
      <c r="G143" s="45">
        <f>G144</f>
        <v>775</v>
      </c>
      <c r="H143" s="45">
        <f>H144</f>
        <v>0</v>
      </c>
      <c r="I143" s="34">
        <f t="shared" si="2"/>
        <v>0</v>
      </c>
    </row>
    <row r="144" spans="1:9" ht="38.25">
      <c r="A144" s="46"/>
      <c r="B144" s="43" t="s">
        <v>473</v>
      </c>
      <c r="C144" s="44" t="s">
        <v>427</v>
      </c>
      <c r="D144" s="44">
        <v>14</v>
      </c>
      <c r="E144" s="42" t="s">
        <v>474</v>
      </c>
      <c r="F144" s="42"/>
      <c r="G144" s="45">
        <f>G145</f>
        <v>775</v>
      </c>
      <c r="H144" s="45">
        <f>H145</f>
        <v>0</v>
      </c>
      <c r="I144" s="34">
        <f t="shared" si="2"/>
        <v>0</v>
      </c>
    </row>
    <row r="145" spans="1:9" ht="25.5">
      <c r="A145" s="46"/>
      <c r="B145" s="43" t="s">
        <v>335</v>
      </c>
      <c r="C145" s="44" t="s">
        <v>427</v>
      </c>
      <c r="D145" s="44">
        <v>14</v>
      </c>
      <c r="E145" s="42" t="s">
        <v>474</v>
      </c>
      <c r="F145" s="42">
        <v>240</v>
      </c>
      <c r="G145" s="45">
        <v>775</v>
      </c>
      <c r="H145" s="45">
        <v>0</v>
      </c>
      <c r="I145" s="34">
        <f t="shared" si="2"/>
        <v>0</v>
      </c>
    </row>
    <row r="146" spans="1:9" ht="16.5" customHeight="1">
      <c r="A146" s="46"/>
      <c r="B146" s="43" t="s">
        <v>354</v>
      </c>
      <c r="C146" s="44" t="s">
        <v>436</v>
      </c>
      <c r="D146" s="44">
        <v>12</v>
      </c>
      <c r="E146" s="42"/>
      <c r="F146" s="42"/>
      <c r="G146" s="45">
        <f>G147</f>
        <v>1957.1</v>
      </c>
      <c r="H146" s="45">
        <f>H147</f>
        <v>356</v>
      </c>
      <c r="I146" s="34">
        <f t="shared" si="2"/>
        <v>18.190179346993002</v>
      </c>
    </row>
    <row r="147" spans="1:9" ht="38.25">
      <c r="A147" s="46"/>
      <c r="B147" s="43" t="s">
        <v>461</v>
      </c>
      <c r="C147" s="44" t="s">
        <v>436</v>
      </c>
      <c r="D147" s="44">
        <v>12</v>
      </c>
      <c r="E147" s="42" t="s">
        <v>462</v>
      </c>
      <c r="F147" s="42"/>
      <c r="G147" s="45">
        <f>G148</f>
        <v>1957.1</v>
      </c>
      <c r="H147" s="45">
        <f>H148</f>
        <v>356</v>
      </c>
      <c r="I147" s="34">
        <f t="shared" si="2"/>
        <v>18.190179346993002</v>
      </c>
    </row>
    <row r="148" spans="1:9" ht="12.75">
      <c r="A148" s="46"/>
      <c r="B148" s="43" t="s">
        <v>355</v>
      </c>
      <c r="C148" s="44" t="s">
        <v>436</v>
      </c>
      <c r="D148" s="44">
        <v>12</v>
      </c>
      <c r="E148" s="42" t="s">
        <v>462</v>
      </c>
      <c r="F148" s="42">
        <v>620</v>
      </c>
      <c r="G148" s="45">
        <v>1957.1</v>
      </c>
      <c r="H148" s="45">
        <v>356</v>
      </c>
      <c r="I148" s="34">
        <f t="shared" si="2"/>
        <v>18.190179346993002</v>
      </c>
    </row>
    <row r="149" spans="1:9" ht="21.75" customHeight="1">
      <c r="A149" s="46"/>
      <c r="B149" s="43" t="s">
        <v>356</v>
      </c>
      <c r="C149" s="44" t="s">
        <v>440</v>
      </c>
      <c r="D149" s="44" t="s">
        <v>426</v>
      </c>
      <c r="E149" s="42"/>
      <c r="F149" s="42"/>
      <c r="G149" s="45">
        <f aca="true" t="shared" si="3" ref="G149:H151">G150</f>
        <v>25687.6</v>
      </c>
      <c r="H149" s="45">
        <f t="shared" si="3"/>
        <v>838.8</v>
      </c>
      <c r="I149" s="34">
        <f t="shared" si="2"/>
        <v>3.265388747878354</v>
      </c>
    </row>
    <row r="150" spans="1:9" ht="41.25" customHeight="1">
      <c r="A150" s="46"/>
      <c r="B150" s="43" t="s">
        <v>517</v>
      </c>
      <c r="C150" s="44" t="s">
        <v>440</v>
      </c>
      <c r="D150" s="44" t="s">
        <v>426</v>
      </c>
      <c r="E150" s="42" t="s">
        <v>475</v>
      </c>
      <c r="F150" s="42"/>
      <c r="G150" s="45">
        <f t="shared" si="3"/>
        <v>25687.6</v>
      </c>
      <c r="H150" s="45">
        <f t="shared" si="3"/>
        <v>838.8</v>
      </c>
      <c r="I150" s="34">
        <f t="shared" si="2"/>
        <v>3.265388747878354</v>
      </c>
    </row>
    <row r="151" spans="1:9" ht="25.5">
      <c r="A151" s="46"/>
      <c r="B151" s="43" t="s">
        <v>518</v>
      </c>
      <c r="C151" s="44" t="s">
        <v>440</v>
      </c>
      <c r="D151" s="44" t="s">
        <v>426</v>
      </c>
      <c r="E151" s="42" t="s">
        <v>476</v>
      </c>
      <c r="F151" s="42"/>
      <c r="G151" s="45">
        <f t="shared" si="3"/>
        <v>25687.6</v>
      </c>
      <c r="H151" s="45">
        <f t="shared" si="3"/>
        <v>838.8</v>
      </c>
      <c r="I151" s="34">
        <f t="shared" si="2"/>
        <v>3.265388747878354</v>
      </c>
    </row>
    <row r="152" spans="1:9" ht="27" customHeight="1">
      <c r="A152" s="46"/>
      <c r="B152" s="43" t="s">
        <v>335</v>
      </c>
      <c r="C152" s="44" t="s">
        <v>440</v>
      </c>
      <c r="D152" s="44" t="s">
        <v>426</v>
      </c>
      <c r="E152" s="42" t="s">
        <v>476</v>
      </c>
      <c r="F152" s="42">
        <v>240</v>
      </c>
      <c r="G152" s="45">
        <v>25687.6</v>
      </c>
      <c r="H152" s="45">
        <v>838.8</v>
      </c>
      <c r="I152" s="34">
        <f t="shared" si="2"/>
        <v>3.265388747878354</v>
      </c>
    </row>
    <row r="153" spans="1:9" ht="15.75" customHeight="1">
      <c r="A153" s="46"/>
      <c r="B153" s="43" t="s">
        <v>359</v>
      </c>
      <c r="C153" s="44" t="s">
        <v>463</v>
      </c>
      <c r="D153" s="44" t="s">
        <v>433</v>
      </c>
      <c r="E153" s="42"/>
      <c r="F153" s="42"/>
      <c r="G153" s="45">
        <f>G154+G156</f>
        <v>50811.1</v>
      </c>
      <c r="H153" s="45">
        <f>H154+H156</f>
        <v>18079.4</v>
      </c>
      <c r="I153" s="34">
        <f t="shared" si="2"/>
        <v>35.58159536006896</v>
      </c>
    </row>
    <row r="154" spans="1:9" ht="51">
      <c r="A154" s="46"/>
      <c r="B154" s="43" t="s">
        <v>464</v>
      </c>
      <c r="C154" s="44" t="s">
        <v>463</v>
      </c>
      <c r="D154" s="44" t="s">
        <v>433</v>
      </c>
      <c r="E154" s="42" t="s">
        <v>465</v>
      </c>
      <c r="F154" s="42"/>
      <c r="G154" s="45">
        <f>G155</f>
        <v>450</v>
      </c>
      <c r="H154" s="45">
        <f>H155</f>
        <v>0</v>
      </c>
      <c r="I154" s="34">
        <f t="shared" si="2"/>
        <v>0</v>
      </c>
    </row>
    <row r="155" spans="1:9" ht="25.5">
      <c r="A155" s="46"/>
      <c r="B155" s="43" t="s">
        <v>335</v>
      </c>
      <c r="C155" s="44" t="s">
        <v>463</v>
      </c>
      <c r="D155" s="44" t="s">
        <v>433</v>
      </c>
      <c r="E155" s="42" t="s">
        <v>465</v>
      </c>
      <c r="F155" s="42">
        <v>240</v>
      </c>
      <c r="G155" s="45">
        <v>450</v>
      </c>
      <c r="H155" s="45">
        <v>0</v>
      </c>
      <c r="I155" s="34">
        <f t="shared" si="2"/>
        <v>0</v>
      </c>
    </row>
    <row r="156" spans="1:9" ht="71.25" customHeight="1">
      <c r="A156" s="46"/>
      <c r="B156" s="43" t="s">
        <v>477</v>
      </c>
      <c r="C156" s="44" t="s">
        <v>463</v>
      </c>
      <c r="D156" s="44" t="s">
        <v>433</v>
      </c>
      <c r="E156" s="42" t="s">
        <v>478</v>
      </c>
      <c r="F156" s="42"/>
      <c r="G156" s="45">
        <f>G157+G158</f>
        <v>50361.1</v>
      </c>
      <c r="H156" s="45">
        <f>H157+H158</f>
        <v>18079.4</v>
      </c>
      <c r="I156" s="34">
        <f t="shared" si="2"/>
        <v>35.89953356856781</v>
      </c>
    </row>
    <row r="157" spans="1:9" ht="27" customHeight="1">
      <c r="A157" s="46"/>
      <c r="B157" s="43" t="s">
        <v>335</v>
      </c>
      <c r="C157" s="44" t="s">
        <v>463</v>
      </c>
      <c r="D157" s="44" t="s">
        <v>433</v>
      </c>
      <c r="E157" s="42" t="s">
        <v>478</v>
      </c>
      <c r="F157" s="42">
        <v>240</v>
      </c>
      <c r="G157" s="45">
        <v>46083.7</v>
      </c>
      <c r="H157" s="45">
        <v>17259.4</v>
      </c>
      <c r="I157" s="34">
        <f t="shared" si="2"/>
        <v>37.45228790223008</v>
      </c>
    </row>
    <row r="158" spans="1:9" ht="12.75">
      <c r="A158" s="46"/>
      <c r="B158" s="43" t="s">
        <v>355</v>
      </c>
      <c r="C158" s="44" t="s">
        <v>463</v>
      </c>
      <c r="D158" s="44" t="s">
        <v>433</v>
      </c>
      <c r="E158" s="42" t="s">
        <v>478</v>
      </c>
      <c r="F158" s="42">
        <v>620</v>
      </c>
      <c r="G158" s="45">
        <v>4277.4</v>
      </c>
      <c r="H158" s="45">
        <v>820</v>
      </c>
      <c r="I158" s="34">
        <f t="shared" si="2"/>
        <v>19.170524150184693</v>
      </c>
    </row>
    <row r="159" spans="1:9" ht="15" customHeight="1">
      <c r="A159" s="46"/>
      <c r="B159" s="43" t="s">
        <v>360</v>
      </c>
      <c r="C159" s="44" t="s">
        <v>463</v>
      </c>
      <c r="D159" s="44" t="s">
        <v>427</v>
      </c>
      <c r="E159" s="42"/>
      <c r="F159" s="42"/>
      <c r="G159" s="45">
        <f>G160+G162</f>
        <v>21580.6</v>
      </c>
      <c r="H159" s="45">
        <f>H160+H162</f>
        <v>4475.4</v>
      </c>
      <c r="I159" s="34">
        <f t="shared" si="2"/>
        <v>20.738070303884044</v>
      </c>
    </row>
    <row r="160" spans="1:9" ht="51">
      <c r="A160" s="46"/>
      <c r="B160" s="43" t="s">
        <v>487</v>
      </c>
      <c r="C160" s="44" t="s">
        <v>463</v>
      </c>
      <c r="D160" s="44" t="s">
        <v>427</v>
      </c>
      <c r="E160" s="42" t="s">
        <v>438</v>
      </c>
      <c r="F160" s="42"/>
      <c r="G160" s="45">
        <f>G161</f>
        <v>60</v>
      </c>
      <c r="H160" s="45">
        <f>H161</f>
        <v>0</v>
      </c>
      <c r="I160" s="34">
        <f t="shared" si="2"/>
        <v>0</v>
      </c>
    </row>
    <row r="161" spans="1:9" ht="15" customHeight="1">
      <c r="A161" s="46"/>
      <c r="B161" s="43" t="s">
        <v>361</v>
      </c>
      <c r="C161" s="44" t="s">
        <v>463</v>
      </c>
      <c r="D161" s="44" t="s">
        <v>427</v>
      </c>
      <c r="E161" s="42" t="s">
        <v>438</v>
      </c>
      <c r="F161" s="42">
        <v>610</v>
      </c>
      <c r="G161" s="45">
        <v>60</v>
      </c>
      <c r="H161" s="45">
        <v>0</v>
      </c>
      <c r="I161" s="34">
        <f t="shared" si="2"/>
        <v>0</v>
      </c>
    </row>
    <row r="162" spans="1:9" ht="39.75" customHeight="1">
      <c r="A162" s="46"/>
      <c r="B162" s="43" t="s">
        <v>479</v>
      </c>
      <c r="C162" s="44" t="s">
        <v>463</v>
      </c>
      <c r="D162" s="44" t="s">
        <v>427</v>
      </c>
      <c r="E162" s="42" t="s">
        <v>480</v>
      </c>
      <c r="F162" s="42"/>
      <c r="G162" s="45">
        <f>G163</f>
        <v>21520.6</v>
      </c>
      <c r="H162" s="45">
        <f>H163</f>
        <v>4475.4</v>
      </c>
      <c r="I162" s="34">
        <f t="shared" si="2"/>
        <v>20.795888590466806</v>
      </c>
    </row>
    <row r="163" spans="1:9" ht="12.75">
      <c r="A163" s="46"/>
      <c r="B163" s="43" t="s">
        <v>361</v>
      </c>
      <c r="C163" s="44" t="s">
        <v>463</v>
      </c>
      <c r="D163" s="44" t="s">
        <v>427</v>
      </c>
      <c r="E163" s="42" t="s">
        <v>480</v>
      </c>
      <c r="F163" s="42">
        <v>610</v>
      </c>
      <c r="G163" s="45">
        <v>21520.6</v>
      </c>
      <c r="H163" s="45">
        <v>4475.4</v>
      </c>
      <c r="I163" s="34">
        <f t="shared" si="2"/>
        <v>20.795888590466806</v>
      </c>
    </row>
    <row r="164" spans="1:9" ht="12.75">
      <c r="A164" s="46"/>
      <c r="B164" s="43" t="s">
        <v>362</v>
      </c>
      <c r="C164" s="44" t="s">
        <v>463</v>
      </c>
      <c r="D164" s="44" t="s">
        <v>463</v>
      </c>
      <c r="E164" s="42"/>
      <c r="F164" s="42"/>
      <c r="G164" s="45">
        <f>G165+G167</f>
        <v>6901.099999999999</v>
      </c>
      <c r="H164" s="45">
        <f>H165+H167</f>
        <v>3368.5</v>
      </c>
      <c r="I164" s="34">
        <f t="shared" si="2"/>
        <v>48.81105910651925</v>
      </c>
    </row>
    <row r="165" spans="1:9" ht="25.5">
      <c r="A165" s="46"/>
      <c r="B165" s="43" t="s">
        <v>481</v>
      </c>
      <c r="C165" s="44" t="s">
        <v>463</v>
      </c>
      <c r="D165" s="44" t="s">
        <v>463</v>
      </c>
      <c r="E165" s="42" t="s">
        <v>466</v>
      </c>
      <c r="F165" s="42"/>
      <c r="G165" s="45">
        <f>G166</f>
        <v>5703.9</v>
      </c>
      <c r="H165" s="45">
        <f>H166</f>
        <v>3200</v>
      </c>
      <c r="I165" s="34">
        <f t="shared" si="2"/>
        <v>56.10196532197269</v>
      </c>
    </row>
    <row r="166" spans="1:9" ht="12.75">
      <c r="A166" s="46"/>
      <c r="B166" s="43" t="s">
        <v>355</v>
      </c>
      <c r="C166" s="44" t="s">
        <v>463</v>
      </c>
      <c r="D166" s="44" t="s">
        <v>463</v>
      </c>
      <c r="E166" s="42" t="s">
        <v>466</v>
      </c>
      <c r="F166" s="42">
        <v>620</v>
      </c>
      <c r="G166" s="45">
        <v>5703.9</v>
      </c>
      <c r="H166" s="45">
        <v>3200</v>
      </c>
      <c r="I166" s="34">
        <f t="shared" si="2"/>
        <v>56.10196532197269</v>
      </c>
    </row>
    <row r="167" spans="1:9" ht="25.5">
      <c r="A167" s="46"/>
      <c r="B167" s="43" t="s">
        <v>482</v>
      </c>
      <c r="C167" s="44" t="s">
        <v>463</v>
      </c>
      <c r="D167" s="44" t="s">
        <v>463</v>
      </c>
      <c r="E167" s="42" t="s">
        <v>483</v>
      </c>
      <c r="F167" s="42"/>
      <c r="G167" s="45">
        <f>G168</f>
        <v>1197.2</v>
      </c>
      <c r="H167" s="45">
        <f>H168</f>
        <v>168.5</v>
      </c>
      <c r="I167" s="34">
        <f t="shared" si="2"/>
        <v>14.074507183427997</v>
      </c>
    </row>
    <row r="168" spans="1:9" ht="12.75">
      <c r="A168" s="46"/>
      <c r="B168" s="43" t="s">
        <v>355</v>
      </c>
      <c r="C168" s="44" t="s">
        <v>463</v>
      </c>
      <c r="D168" s="44" t="s">
        <v>463</v>
      </c>
      <c r="E168" s="42" t="s">
        <v>483</v>
      </c>
      <c r="F168" s="42">
        <v>620</v>
      </c>
      <c r="G168" s="33">
        <v>1197.2</v>
      </c>
      <c r="H168" s="45">
        <v>168.5</v>
      </c>
      <c r="I168" s="34">
        <f t="shared" si="2"/>
        <v>14.074507183427997</v>
      </c>
    </row>
    <row r="169" spans="1:9" ht="12.75">
      <c r="A169" s="46"/>
      <c r="B169" s="43" t="s">
        <v>364</v>
      </c>
      <c r="C169" s="44" t="s">
        <v>463</v>
      </c>
      <c r="D169" s="44" t="s">
        <v>452</v>
      </c>
      <c r="E169" s="42"/>
      <c r="F169" s="42"/>
      <c r="G169" s="45">
        <f>G170+G172</f>
        <v>28624.9</v>
      </c>
      <c r="H169" s="45">
        <f>H170+H172</f>
        <v>1130.4</v>
      </c>
      <c r="I169" s="34">
        <f t="shared" si="2"/>
        <v>3.9490094288539</v>
      </c>
    </row>
    <row r="170" spans="1:9" ht="46.5" customHeight="1">
      <c r="A170" s="46"/>
      <c r="B170" s="43" t="s">
        <v>484</v>
      </c>
      <c r="C170" s="44" t="s">
        <v>463</v>
      </c>
      <c r="D170" s="44" t="s">
        <v>452</v>
      </c>
      <c r="E170" s="42" t="s">
        <v>485</v>
      </c>
      <c r="F170" s="42"/>
      <c r="G170" s="45">
        <f>G171</f>
        <v>4075</v>
      </c>
      <c r="H170" s="45">
        <f>H171</f>
        <v>317.8</v>
      </c>
      <c r="I170" s="34">
        <f t="shared" si="2"/>
        <v>7.79877300613497</v>
      </c>
    </row>
    <row r="171" spans="1:9" ht="25.5">
      <c r="A171" s="46"/>
      <c r="B171" s="43" t="s">
        <v>335</v>
      </c>
      <c r="C171" s="44" t="s">
        <v>463</v>
      </c>
      <c r="D171" s="44" t="s">
        <v>452</v>
      </c>
      <c r="E171" s="42" t="s">
        <v>485</v>
      </c>
      <c r="F171" s="42">
        <v>240</v>
      </c>
      <c r="G171" s="45">
        <v>4075</v>
      </c>
      <c r="H171" s="45">
        <v>317.8</v>
      </c>
      <c r="I171" s="34">
        <f t="shared" si="2"/>
        <v>7.79877300613497</v>
      </c>
    </row>
    <row r="172" spans="1:9" ht="69.75" customHeight="1">
      <c r="A172" s="46"/>
      <c r="B172" s="43" t="s">
        <v>477</v>
      </c>
      <c r="C172" s="44" t="s">
        <v>463</v>
      </c>
      <c r="D172" s="44" t="s">
        <v>452</v>
      </c>
      <c r="E172" s="42" t="s">
        <v>478</v>
      </c>
      <c r="F172" s="42"/>
      <c r="G172" s="45">
        <f>G173</f>
        <v>24549.9</v>
      </c>
      <c r="H172" s="45">
        <f>H173</f>
        <v>812.6</v>
      </c>
      <c r="I172" s="34">
        <f t="shared" si="2"/>
        <v>3.3099931160615723</v>
      </c>
    </row>
    <row r="173" spans="1:9" ht="12.75">
      <c r="A173" s="46"/>
      <c r="B173" s="43" t="s">
        <v>355</v>
      </c>
      <c r="C173" s="44" t="s">
        <v>463</v>
      </c>
      <c r="D173" s="44" t="s">
        <v>452</v>
      </c>
      <c r="E173" s="42" t="s">
        <v>478</v>
      </c>
      <c r="F173" s="42">
        <v>620</v>
      </c>
      <c r="G173" s="45">
        <v>24549.9</v>
      </c>
      <c r="H173" s="45">
        <v>812.6</v>
      </c>
      <c r="I173" s="34">
        <f t="shared" si="2"/>
        <v>3.3099931160615723</v>
      </c>
    </row>
    <row r="174" spans="1:9" ht="12.75">
      <c r="A174" s="46"/>
      <c r="B174" s="43" t="s">
        <v>365</v>
      </c>
      <c r="C174" s="44" t="s">
        <v>486</v>
      </c>
      <c r="D174" s="44" t="s">
        <v>426</v>
      </c>
      <c r="E174" s="42"/>
      <c r="F174" s="42"/>
      <c r="G174" s="45">
        <f>G177+G175</f>
        <v>35422.4</v>
      </c>
      <c r="H174" s="45">
        <f>H177+H175</f>
        <v>7157.5</v>
      </c>
      <c r="I174" s="34">
        <f t="shared" si="2"/>
        <v>20.20614074709788</v>
      </c>
    </row>
    <row r="175" spans="1:9" ht="56.25" customHeight="1">
      <c r="A175" s="46"/>
      <c r="B175" s="43" t="s">
        <v>487</v>
      </c>
      <c r="C175" s="44" t="s">
        <v>486</v>
      </c>
      <c r="D175" s="44" t="s">
        <v>426</v>
      </c>
      <c r="E175" s="42" t="s">
        <v>438</v>
      </c>
      <c r="F175" s="42"/>
      <c r="G175" s="45">
        <f>SUM(G176)</f>
        <v>37</v>
      </c>
      <c r="H175" s="45">
        <f>SUM(H176)</f>
        <v>0</v>
      </c>
      <c r="I175" s="34">
        <f t="shared" si="2"/>
        <v>0</v>
      </c>
    </row>
    <row r="176" spans="1:9" ht="12.75">
      <c r="A176" s="46"/>
      <c r="B176" s="43" t="s">
        <v>361</v>
      </c>
      <c r="C176" s="44" t="s">
        <v>486</v>
      </c>
      <c r="D176" s="44" t="s">
        <v>426</v>
      </c>
      <c r="E176" s="42" t="s">
        <v>438</v>
      </c>
      <c r="F176" s="42">
        <v>610</v>
      </c>
      <c r="G176" s="45">
        <v>37</v>
      </c>
      <c r="H176" s="45">
        <v>0</v>
      </c>
      <c r="I176" s="34">
        <f t="shared" si="2"/>
        <v>0</v>
      </c>
    </row>
    <row r="177" spans="1:9" ht="41.25" customHeight="1">
      <c r="A177" s="46"/>
      <c r="B177" s="43" t="s">
        <v>479</v>
      </c>
      <c r="C177" s="44" t="s">
        <v>486</v>
      </c>
      <c r="D177" s="44" t="s">
        <v>426</v>
      </c>
      <c r="E177" s="42" t="s">
        <v>480</v>
      </c>
      <c r="F177" s="42"/>
      <c r="G177" s="45">
        <f>G178+G179+G180+G181</f>
        <v>35385.4</v>
      </c>
      <c r="H177" s="45">
        <f>H178+H179+H180+H181</f>
        <v>7157.5</v>
      </c>
      <c r="I177" s="34">
        <f t="shared" si="2"/>
        <v>20.227268873603236</v>
      </c>
    </row>
    <row r="178" spans="1:9" ht="12.75">
      <c r="A178" s="46"/>
      <c r="B178" s="43" t="s">
        <v>343</v>
      </c>
      <c r="C178" s="44" t="s">
        <v>486</v>
      </c>
      <c r="D178" s="44" t="s">
        <v>426</v>
      </c>
      <c r="E178" s="42" t="s">
        <v>480</v>
      </c>
      <c r="F178" s="42">
        <v>110</v>
      </c>
      <c r="G178" s="45">
        <v>5795.9</v>
      </c>
      <c r="H178" s="45">
        <v>1051.8</v>
      </c>
      <c r="I178" s="34">
        <f t="shared" si="2"/>
        <v>18.14731103021101</v>
      </c>
    </row>
    <row r="179" spans="1:9" ht="25.5">
      <c r="A179" s="46"/>
      <c r="B179" s="43" t="s">
        <v>335</v>
      </c>
      <c r="C179" s="44" t="s">
        <v>486</v>
      </c>
      <c r="D179" s="44" t="s">
        <v>426</v>
      </c>
      <c r="E179" s="42" t="s">
        <v>480</v>
      </c>
      <c r="F179" s="42">
        <v>240</v>
      </c>
      <c r="G179" s="45">
        <v>549.5</v>
      </c>
      <c r="H179" s="45">
        <v>165.5</v>
      </c>
      <c r="I179" s="34">
        <f t="shared" si="2"/>
        <v>30.118289353958144</v>
      </c>
    </row>
    <row r="180" spans="1:9" ht="12.75">
      <c r="A180" s="46"/>
      <c r="B180" s="43" t="s">
        <v>361</v>
      </c>
      <c r="C180" s="44" t="s">
        <v>486</v>
      </c>
      <c r="D180" s="44" t="s">
        <v>426</v>
      </c>
      <c r="E180" s="42" t="s">
        <v>480</v>
      </c>
      <c r="F180" s="42">
        <v>610</v>
      </c>
      <c r="G180" s="45">
        <v>29030</v>
      </c>
      <c r="H180" s="45">
        <v>5940</v>
      </c>
      <c r="I180" s="34">
        <f t="shared" si="2"/>
        <v>20.461591457113332</v>
      </c>
    </row>
    <row r="181" spans="1:9" ht="12.75">
      <c r="A181" s="46"/>
      <c r="B181" s="43" t="s">
        <v>337</v>
      </c>
      <c r="C181" s="44" t="s">
        <v>486</v>
      </c>
      <c r="D181" s="44" t="s">
        <v>426</v>
      </c>
      <c r="E181" s="42" t="s">
        <v>480</v>
      </c>
      <c r="F181" s="42">
        <v>850</v>
      </c>
      <c r="G181" s="45">
        <v>10</v>
      </c>
      <c r="H181" s="45">
        <v>0.2</v>
      </c>
      <c r="I181" s="34">
        <f t="shared" si="2"/>
        <v>2</v>
      </c>
    </row>
    <row r="182" spans="1:9" ht="12.75">
      <c r="A182" s="46"/>
      <c r="B182" s="43" t="s">
        <v>366</v>
      </c>
      <c r="C182" s="44" t="s">
        <v>486</v>
      </c>
      <c r="D182" s="44" t="s">
        <v>436</v>
      </c>
      <c r="E182" s="42"/>
      <c r="F182" s="42"/>
      <c r="G182" s="45">
        <f>G183</f>
        <v>500</v>
      </c>
      <c r="H182" s="45">
        <f>H183</f>
        <v>99.7</v>
      </c>
      <c r="I182" s="34">
        <f t="shared" si="2"/>
        <v>19.939999999999998</v>
      </c>
    </row>
    <row r="183" spans="1:9" ht="38.25">
      <c r="A183" s="46"/>
      <c r="B183" s="43" t="s">
        <v>479</v>
      </c>
      <c r="C183" s="44" t="s">
        <v>486</v>
      </c>
      <c r="D183" s="44" t="s">
        <v>436</v>
      </c>
      <c r="E183" s="42" t="s">
        <v>480</v>
      </c>
      <c r="F183" s="42"/>
      <c r="G183" s="45">
        <f>G184</f>
        <v>500</v>
      </c>
      <c r="H183" s="45">
        <f>H184</f>
        <v>99.7</v>
      </c>
      <c r="I183" s="34">
        <f t="shared" si="2"/>
        <v>19.939999999999998</v>
      </c>
    </row>
    <row r="184" spans="1:9" ht="12.75">
      <c r="A184" s="46"/>
      <c r="B184" s="43" t="s">
        <v>361</v>
      </c>
      <c r="C184" s="44" t="s">
        <v>486</v>
      </c>
      <c r="D184" s="44" t="s">
        <v>436</v>
      </c>
      <c r="E184" s="42" t="s">
        <v>480</v>
      </c>
      <c r="F184" s="42">
        <v>610</v>
      </c>
      <c r="G184" s="45">
        <v>500</v>
      </c>
      <c r="H184" s="45">
        <v>99.7</v>
      </c>
      <c r="I184" s="34">
        <f t="shared" si="2"/>
        <v>19.939999999999998</v>
      </c>
    </row>
    <row r="185" spans="1:9" ht="12.75">
      <c r="A185" s="46"/>
      <c r="B185" s="43" t="s">
        <v>369</v>
      </c>
      <c r="C185" s="44">
        <v>10</v>
      </c>
      <c r="D185" s="44" t="s">
        <v>427</v>
      </c>
      <c r="E185" s="42"/>
      <c r="F185" s="42"/>
      <c r="G185" s="45">
        <f>G186+G188</f>
        <v>14754.599999999999</v>
      </c>
      <c r="H185" s="45">
        <f>H186+H188</f>
        <v>0</v>
      </c>
      <c r="I185" s="34">
        <f t="shared" si="2"/>
        <v>0</v>
      </c>
    </row>
    <row r="186" spans="1:9" ht="38.25">
      <c r="A186" s="46"/>
      <c r="B186" s="43" t="s">
        <v>488</v>
      </c>
      <c r="C186" s="44">
        <v>10</v>
      </c>
      <c r="D186" s="44" t="s">
        <v>427</v>
      </c>
      <c r="E186" s="42" t="s">
        <v>489</v>
      </c>
      <c r="F186" s="42"/>
      <c r="G186" s="45">
        <f>G187</f>
        <v>9430</v>
      </c>
      <c r="H186" s="45">
        <f>H187</f>
        <v>0</v>
      </c>
      <c r="I186" s="34">
        <f t="shared" si="2"/>
        <v>0</v>
      </c>
    </row>
    <row r="187" spans="1:9" ht="25.5">
      <c r="A187" s="46"/>
      <c r="B187" s="43" t="s">
        <v>372</v>
      </c>
      <c r="C187" s="44">
        <v>10</v>
      </c>
      <c r="D187" s="44" t="s">
        <v>427</v>
      </c>
      <c r="E187" s="42" t="s">
        <v>489</v>
      </c>
      <c r="F187" s="42">
        <v>320</v>
      </c>
      <c r="G187" s="45">
        <v>9430</v>
      </c>
      <c r="H187" s="45">
        <v>0</v>
      </c>
      <c r="I187" s="34">
        <f t="shared" si="2"/>
        <v>0</v>
      </c>
    </row>
    <row r="188" spans="1:9" ht="42.75" customHeight="1">
      <c r="A188" s="46"/>
      <c r="B188" s="43" t="s">
        <v>517</v>
      </c>
      <c r="C188" s="44">
        <v>10</v>
      </c>
      <c r="D188" s="44" t="s">
        <v>427</v>
      </c>
      <c r="E188" s="42" t="s">
        <v>475</v>
      </c>
      <c r="F188" s="42"/>
      <c r="G188" s="45">
        <f>G189+G191</f>
        <v>5324.599999999999</v>
      </c>
      <c r="H188" s="45">
        <f>H189+H191</f>
        <v>0</v>
      </c>
      <c r="I188" s="34">
        <f t="shared" si="2"/>
        <v>0</v>
      </c>
    </row>
    <row r="189" spans="1:9" ht="12.75">
      <c r="A189" s="46"/>
      <c r="B189" s="43" t="s">
        <v>519</v>
      </c>
      <c r="C189" s="44">
        <v>10</v>
      </c>
      <c r="D189" s="44" t="s">
        <v>427</v>
      </c>
      <c r="E189" s="42" t="s">
        <v>490</v>
      </c>
      <c r="F189" s="42"/>
      <c r="G189" s="45">
        <f>G190</f>
        <v>75.4</v>
      </c>
      <c r="H189" s="45">
        <f>H190</f>
        <v>0</v>
      </c>
      <c r="I189" s="34">
        <f t="shared" si="2"/>
        <v>0</v>
      </c>
    </row>
    <row r="190" spans="1:9" ht="28.5" customHeight="1">
      <c r="A190" s="46"/>
      <c r="B190" s="43" t="s">
        <v>372</v>
      </c>
      <c r="C190" s="44">
        <v>10</v>
      </c>
      <c r="D190" s="44" t="s">
        <v>427</v>
      </c>
      <c r="E190" s="42" t="s">
        <v>490</v>
      </c>
      <c r="F190" s="42">
        <v>320</v>
      </c>
      <c r="G190" s="45">
        <v>75.4</v>
      </c>
      <c r="H190" s="45">
        <v>0</v>
      </c>
      <c r="I190" s="34">
        <f aca="true" t="shared" si="4" ref="I190:I227">SUM(H190/G190*100)</f>
        <v>0</v>
      </c>
    </row>
    <row r="191" spans="1:9" ht="45" customHeight="1">
      <c r="A191" s="46"/>
      <c r="B191" s="43" t="s">
        <v>521</v>
      </c>
      <c r="C191" s="44">
        <v>10</v>
      </c>
      <c r="D191" s="44" t="s">
        <v>427</v>
      </c>
      <c r="E191" s="42" t="s">
        <v>520</v>
      </c>
      <c r="F191" s="42"/>
      <c r="G191" s="45">
        <f>G192+G193</f>
        <v>5249.2</v>
      </c>
      <c r="H191" s="45">
        <f>H192+H193</f>
        <v>0</v>
      </c>
      <c r="I191" s="34">
        <f t="shared" si="4"/>
        <v>0</v>
      </c>
    </row>
    <row r="192" spans="1:9" ht="12.75">
      <c r="A192" s="46"/>
      <c r="B192" s="43" t="s">
        <v>370</v>
      </c>
      <c r="C192" s="44">
        <v>10</v>
      </c>
      <c r="D192" s="44" t="s">
        <v>427</v>
      </c>
      <c r="E192" s="42" t="s">
        <v>520</v>
      </c>
      <c r="F192" s="42">
        <v>310</v>
      </c>
      <c r="G192" s="45">
        <v>4951.7</v>
      </c>
      <c r="H192" s="45">
        <v>0</v>
      </c>
      <c r="I192" s="34">
        <f t="shared" si="4"/>
        <v>0</v>
      </c>
    </row>
    <row r="193" spans="1:9" ht="25.5">
      <c r="A193" s="46"/>
      <c r="B193" s="43" t="s">
        <v>372</v>
      </c>
      <c r="C193" s="44">
        <v>10</v>
      </c>
      <c r="D193" s="44" t="s">
        <v>427</v>
      </c>
      <c r="E193" s="42" t="s">
        <v>520</v>
      </c>
      <c r="F193" s="42">
        <v>320</v>
      </c>
      <c r="G193" s="45">
        <v>297.5</v>
      </c>
      <c r="H193" s="45">
        <v>0</v>
      </c>
      <c r="I193" s="34">
        <f t="shared" si="4"/>
        <v>0</v>
      </c>
    </row>
    <row r="194" spans="1:9" ht="15" customHeight="1">
      <c r="A194" s="46"/>
      <c r="B194" s="43" t="s">
        <v>373</v>
      </c>
      <c r="C194" s="44">
        <v>10</v>
      </c>
      <c r="D194" s="44" t="s">
        <v>436</v>
      </c>
      <c r="E194" s="42"/>
      <c r="F194" s="42"/>
      <c r="G194" s="45">
        <f>G195+G200</f>
        <v>28933.9</v>
      </c>
      <c r="H194" s="45">
        <f>H195+H200</f>
        <v>13167</v>
      </c>
      <c r="I194" s="34">
        <f t="shared" si="4"/>
        <v>45.50717324660692</v>
      </c>
    </row>
    <row r="195" spans="1:9" ht="45" customHeight="1">
      <c r="A195" s="46"/>
      <c r="B195" s="43" t="s">
        <v>517</v>
      </c>
      <c r="C195" s="44">
        <v>10</v>
      </c>
      <c r="D195" s="44" t="s">
        <v>436</v>
      </c>
      <c r="E195" s="42" t="s">
        <v>475</v>
      </c>
      <c r="F195" s="42"/>
      <c r="G195" s="45">
        <f>G196+G198</f>
        <v>24722.9</v>
      </c>
      <c r="H195" s="45">
        <f>H196+H198</f>
        <v>13167</v>
      </c>
      <c r="I195" s="34">
        <f t="shared" si="4"/>
        <v>53.25831516529209</v>
      </c>
    </row>
    <row r="196" spans="1:9" ht="15.75" customHeight="1">
      <c r="A196" s="46"/>
      <c r="B196" s="43" t="s">
        <v>519</v>
      </c>
      <c r="C196" s="44">
        <v>10</v>
      </c>
      <c r="D196" s="44" t="s">
        <v>436</v>
      </c>
      <c r="E196" s="42" t="s">
        <v>490</v>
      </c>
      <c r="F196" s="42"/>
      <c r="G196" s="45">
        <f>G197</f>
        <v>13167</v>
      </c>
      <c r="H196" s="45">
        <f>H197</f>
        <v>13167</v>
      </c>
      <c r="I196" s="34">
        <f t="shared" si="4"/>
        <v>100</v>
      </c>
    </row>
    <row r="197" spans="1:9" ht="25.5">
      <c r="A197" s="46"/>
      <c r="B197" s="43" t="s">
        <v>372</v>
      </c>
      <c r="C197" s="44">
        <v>10</v>
      </c>
      <c r="D197" s="44" t="s">
        <v>436</v>
      </c>
      <c r="E197" s="42" t="s">
        <v>490</v>
      </c>
      <c r="F197" s="42">
        <v>320</v>
      </c>
      <c r="G197" s="45">
        <v>13167</v>
      </c>
      <c r="H197" s="45">
        <v>13167</v>
      </c>
      <c r="I197" s="34">
        <f t="shared" si="4"/>
        <v>100</v>
      </c>
    </row>
    <row r="198" spans="1:9" ht="38.25">
      <c r="A198" s="46"/>
      <c r="B198" s="43" t="s">
        <v>521</v>
      </c>
      <c r="C198" s="44" t="s">
        <v>458</v>
      </c>
      <c r="D198" s="44" t="s">
        <v>436</v>
      </c>
      <c r="E198" s="42" t="s">
        <v>520</v>
      </c>
      <c r="F198" s="42"/>
      <c r="G198" s="45">
        <f>G199</f>
        <v>11555.9</v>
      </c>
      <c r="H198" s="45">
        <f>H199</f>
        <v>0</v>
      </c>
      <c r="I198" s="34"/>
    </row>
    <row r="199" spans="1:9" ht="12.75">
      <c r="A199" s="46"/>
      <c r="B199" s="43" t="s">
        <v>374</v>
      </c>
      <c r="C199" s="44" t="s">
        <v>458</v>
      </c>
      <c r="D199" s="44" t="s">
        <v>436</v>
      </c>
      <c r="E199" s="42" t="s">
        <v>520</v>
      </c>
      <c r="F199" s="42">
        <v>410</v>
      </c>
      <c r="G199" s="45">
        <v>11555.9</v>
      </c>
      <c r="H199" s="45">
        <v>0</v>
      </c>
      <c r="I199" s="34"/>
    </row>
    <row r="200" spans="1:9" ht="30.75" customHeight="1">
      <c r="A200" s="39"/>
      <c r="B200" s="43" t="s">
        <v>481</v>
      </c>
      <c r="C200" s="44">
        <v>10</v>
      </c>
      <c r="D200" s="44" t="s">
        <v>436</v>
      </c>
      <c r="E200" s="42" t="s">
        <v>466</v>
      </c>
      <c r="F200" s="42"/>
      <c r="G200" s="45">
        <f>G201</f>
        <v>4211</v>
      </c>
      <c r="H200" s="45">
        <f>H201</f>
        <v>0</v>
      </c>
      <c r="I200" s="34">
        <f t="shared" si="4"/>
        <v>0</v>
      </c>
    </row>
    <row r="201" spans="1:9" ht="12.75">
      <c r="A201" s="39"/>
      <c r="B201" s="43" t="s">
        <v>355</v>
      </c>
      <c r="C201" s="44">
        <v>10</v>
      </c>
      <c r="D201" s="44" t="s">
        <v>436</v>
      </c>
      <c r="E201" s="42" t="s">
        <v>466</v>
      </c>
      <c r="F201" s="42">
        <v>620</v>
      </c>
      <c r="G201" s="45">
        <v>4211</v>
      </c>
      <c r="H201" s="45">
        <v>0</v>
      </c>
      <c r="I201" s="34">
        <f t="shared" si="4"/>
        <v>0</v>
      </c>
    </row>
    <row r="202" spans="1:9" ht="12.75">
      <c r="A202" s="46"/>
      <c r="B202" s="43" t="s">
        <v>376</v>
      </c>
      <c r="C202" s="44">
        <v>11</v>
      </c>
      <c r="D202" s="44" t="s">
        <v>426</v>
      </c>
      <c r="E202" s="42"/>
      <c r="F202" s="42"/>
      <c r="G202" s="45">
        <f>G203</f>
        <v>32250</v>
      </c>
      <c r="H202" s="45">
        <f>H203</f>
        <v>7250</v>
      </c>
      <c r="I202" s="34">
        <f t="shared" si="4"/>
        <v>22.48062015503876</v>
      </c>
    </row>
    <row r="203" spans="1:9" ht="39.75" customHeight="1">
      <c r="A203" s="46"/>
      <c r="B203" s="43" t="s">
        <v>491</v>
      </c>
      <c r="C203" s="44">
        <v>11</v>
      </c>
      <c r="D203" s="44" t="s">
        <v>426</v>
      </c>
      <c r="E203" s="42" t="s">
        <v>492</v>
      </c>
      <c r="F203" s="42"/>
      <c r="G203" s="45">
        <f>G204+G205</f>
        <v>32250</v>
      </c>
      <c r="H203" s="45">
        <f>H204+H205</f>
        <v>7250</v>
      </c>
      <c r="I203" s="34">
        <f t="shared" si="4"/>
        <v>22.48062015503876</v>
      </c>
    </row>
    <row r="204" spans="1:9" ht="12.75">
      <c r="A204" s="46"/>
      <c r="B204" s="43" t="s">
        <v>361</v>
      </c>
      <c r="C204" s="44">
        <v>11</v>
      </c>
      <c r="D204" s="44" t="s">
        <v>426</v>
      </c>
      <c r="E204" s="42" t="s">
        <v>492</v>
      </c>
      <c r="F204" s="42">
        <v>610</v>
      </c>
      <c r="G204" s="45">
        <v>31250</v>
      </c>
      <c r="H204" s="45">
        <v>7250</v>
      </c>
      <c r="I204" s="34">
        <f t="shared" si="4"/>
        <v>23.200000000000003</v>
      </c>
    </row>
    <row r="205" spans="1:9" ht="12.75">
      <c r="A205" s="46"/>
      <c r="B205" s="43" t="s">
        <v>355</v>
      </c>
      <c r="C205" s="44">
        <v>11</v>
      </c>
      <c r="D205" s="44" t="s">
        <v>426</v>
      </c>
      <c r="E205" s="42" t="s">
        <v>492</v>
      </c>
      <c r="F205" s="42">
        <v>620</v>
      </c>
      <c r="G205" s="45">
        <v>1000</v>
      </c>
      <c r="H205" s="45">
        <v>0</v>
      </c>
      <c r="I205" s="34">
        <f t="shared" si="4"/>
        <v>0</v>
      </c>
    </row>
    <row r="206" spans="1:9" ht="12.75">
      <c r="A206" s="39"/>
      <c r="B206" s="43" t="s">
        <v>377</v>
      </c>
      <c r="C206" s="44">
        <v>11</v>
      </c>
      <c r="D206" s="44" t="s">
        <v>433</v>
      </c>
      <c r="E206" s="42"/>
      <c r="F206" s="42"/>
      <c r="G206" s="45">
        <f>G207</f>
        <v>5557.7</v>
      </c>
      <c r="H206" s="45">
        <f>H207</f>
        <v>1455</v>
      </c>
      <c r="I206" s="34">
        <f t="shared" si="4"/>
        <v>26.17989456069957</v>
      </c>
    </row>
    <row r="207" spans="1:9" ht="46.5" customHeight="1">
      <c r="A207" s="39"/>
      <c r="B207" s="43" t="s">
        <v>491</v>
      </c>
      <c r="C207" s="44">
        <v>11</v>
      </c>
      <c r="D207" s="44" t="s">
        <v>433</v>
      </c>
      <c r="E207" s="42" t="s">
        <v>492</v>
      </c>
      <c r="F207" s="42"/>
      <c r="G207" s="45">
        <f>G208</f>
        <v>5557.7</v>
      </c>
      <c r="H207" s="45">
        <f>H208</f>
        <v>1455</v>
      </c>
      <c r="I207" s="34">
        <f t="shared" si="4"/>
        <v>26.17989456069957</v>
      </c>
    </row>
    <row r="208" spans="1:9" ht="12.75">
      <c r="A208" s="39"/>
      <c r="B208" s="43" t="s">
        <v>355</v>
      </c>
      <c r="C208" s="44">
        <v>11</v>
      </c>
      <c r="D208" s="44" t="s">
        <v>433</v>
      </c>
      <c r="E208" s="42" t="s">
        <v>492</v>
      </c>
      <c r="F208" s="42">
        <v>620</v>
      </c>
      <c r="G208" s="45">
        <v>5557.7</v>
      </c>
      <c r="H208" s="45">
        <v>1455</v>
      </c>
      <c r="I208" s="34">
        <f t="shared" si="4"/>
        <v>26.17989456069957</v>
      </c>
    </row>
    <row r="209" spans="1:9" ht="13.5" customHeight="1">
      <c r="A209" s="39"/>
      <c r="B209" s="43" t="s">
        <v>382</v>
      </c>
      <c r="C209" s="44">
        <v>14</v>
      </c>
      <c r="D209" s="44" t="s">
        <v>427</v>
      </c>
      <c r="E209" s="42"/>
      <c r="F209" s="42"/>
      <c r="G209" s="45">
        <f>G210</f>
        <v>4741.6</v>
      </c>
      <c r="H209" s="45">
        <f>H210</f>
        <v>3627.7</v>
      </c>
      <c r="I209" s="34">
        <f t="shared" si="4"/>
        <v>76.50792981272143</v>
      </c>
    </row>
    <row r="210" spans="1:9" ht="39.75" customHeight="1">
      <c r="A210" s="39"/>
      <c r="B210" s="43" t="s">
        <v>479</v>
      </c>
      <c r="C210" s="44">
        <v>14</v>
      </c>
      <c r="D210" s="44" t="s">
        <v>427</v>
      </c>
      <c r="E210" s="42" t="s">
        <v>480</v>
      </c>
      <c r="F210" s="42"/>
      <c r="G210" s="45">
        <f>G211</f>
        <v>4741.6</v>
      </c>
      <c r="H210" s="45">
        <f>H211</f>
        <v>3627.7</v>
      </c>
      <c r="I210" s="34">
        <f t="shared" si="4"/>
        <v>76.50792981272143</v>
      </c>
    </row>
    <row r="211" spans="1:9" ht="12.75">
      <c r="A211" s="39"/>
      <c r="B211" s="43" t="s">
        <v>295</v>
      </c>
      <c r="C211" s="44">
        <v>14</v>
      </c>
      <c r="D211" s="44" t="s">
        <v>427</v>
      </c>
      <c r="E211" s="42" t="s">
        <v>480</v>
      </c>
      <c r="F211" s="42">
        <v>540</v>
      </c>
      <c r="G211" s="45">
        <v>4741.6</v>
      </c>
      <c r="H211" s="45">
        <v>3627.7</v>
      </c>
      <c r="I211" s="34">
        <f t="shared" si="4"/>
        <v>76.50792981272143</v>
      </c>
    </row>
    <row r="212" spans="1:9" ht="12.75">
      <c r="A212" s="25">
        <v>921</v>
      </c>
      <c r="B212" s="26" t="s">
        <v>0</v>
      </c>
      <c r="C212" s="27"/>
      <c r="D212" s="27"/>
      <c r="E212" s="25"/>
      <c r="F212" s="25"/>
      <c r="G212" s="36">
        <f>G213+G218+G221+G224</f>
        <v>42678.1</v>
      </c>
      <c r="H212" s="36">
        <f>H213+H218+H221+H224</f>
        <v>9739.1</v>
      </c>
      <c r="I212" s="37">
        <f t="shared" si="4"/>
        <v>22.81990060475982</v>
      </c>
    </row>
    <row r="213" spans="1:9" ht="38.25">
      <c r="A213" s="25"/>
      <c r="B213" s="30" t="s">
        <v>339</v>
      </c>
      <c r="C213" s="31" t="s">
        <v>426</v>
      </c>
      <c r="D213" s="31" t="s">
        <v>431</v>
      </c>
      <c r="E213" s="32"/>
      <c r="F213" s="32"/>
      <c r="G213" s="38">
        <f>G214</f>
        <v>9777.599999999999</v>
      </c>
      <c r="H213" s="38">
        <f>H214</f>
        <v>1777.3</v>
      </c>
      <c r="I213" s="34">
        <f t="shared" si="4"/>
        <v>18.177262313860254</v>
      </c>
    </row>
    <row r="214" spans="1:9" ht="51">
      <c r="A214" s="25"/>
      <c r="B214" s="30" t="s">
        <v>522</v>
      </c>
      <c r="C214" s="31" t="s">
        <v>426</v>
      </c>
      <c r="D214" s="31" t="s">
        <v>431</v>
      </c>
      <c r="E214" s="32" t="s">
        <v>493</v>
      </c>
      <c r="F214" s="32"/>
      <c r="G214" s="38">
        <f>G215+G216+G217</f>
        <v>9777.599999999999</v>
      </c>
      <c r="H214" s="38">
        <f>H215+H216+H217</f>
        <v>1777.3</v>
      </c>
      <c r="I214" s="34">
        <f t="shared" si="4"/>
        <v>18.177262313860254</v>
      </c>
    </row>
    <row r="215" spans="1:9" ht="25.5">
      <c r="A215" s="25"/>
      <c r="B215" s="30" t="s">
        <v>332</v>
      </c>
      <c r="C215" s="31" t="s">
        <v>426</v>
      </c>
      <c r="D215" s="31" t="s">
        <v>431</v>
      </c>
      <c r="E215" s="32" t="s">
        <v>493</v>
      </c>
      <c r="F215" s="32">
        <v>120</v>
      </c>
      <c r="G215" s="38">
        <v>8824.3</v>
      </c>
      <c r="H215" s="38">
        <v>1746.1</v>
      </c>
      <c r="I215" s="34">
        <f t="shared" si="4"/>
        <v>19.787405233276296</v>
      </c>
    </row>
    <row r="216" spans="1:9" ht="25.5">
      <c r="A216" s="25"/>
      <c r="B216" s="30" t="s">
        <v>335</v>
      </c>
      <c r="C216" s="31" t="s">
        <v>426</v>
      </c>
      <c r="D216" s="31" t="s">
        <v>431</v>
      </c>
      <c r="E216" s="32" t="s">
        <v>493</v>
      </c>
      <c r="F216" s="32">
        <v>240</v>
      </c>
      <c r="G216" s="38">
        <v>951.3</v>
      </c>
      <c r="H216" s="38">
        <v>31.2</v>
      </c>
      <c r="I216" s="34">
        <f t="shared" si="4"/>
        <v>3.2797224850204985</v>
      </c>
    </row>
    <row r="217" spans="1:9" ht="12.75">
      <c r="A217" s="25"/>
      <c r="B217" s="30" t="s">
        <v>337</v>
      </c>
      <c r="C217" s="31" t="s">
        <v>426</v>
      </c>
      <c r="D217" s="31" t="s">
        <v>431</v>
      </c>
      <c r="E217" s="32" t="s">
        <v>493</v>
      </c>
      <c r="F217" s="32">
        <v>850</v>
      </c>
      <c r="G217" s="38">
        <v>2</v>
      </c>
      <c r="H217" s="38">
        <v>0</v>
      </c>
      <c r="I217" s="34">
        <f t="shared" si="4"/>
        <v>0</v>
      </c>
    </row>
    <row r="218" spans="1:9" ht="12.75">
      <c r="A218" s="25"/>
      <c r="B218" s="30" t="s">
        <v>352</v>
      </c>
      <c r="C218" s="31" t="s">
        <v>436</v>
      </c>
      <c r="D218" s="31" t="s">
        <v>458</v>
      </c>
      <c r="E218" s="32"/>
      <c r="F218" s="25"/>
      <c r="G218" s="38">
        <f>G219</f>
        <v>480</v>
      </c>
      <c r="H218" s="38">
        <f>H219</f>
        <v>56</v>
      </c>
      <c r="I218" s="34">
        <f t="shared" si="4"/>
        <v>11.666666666666666</v>
      </c>
    </row>
    <row r="219" spans="1:9" ht="25.5">
      <c r="A219" s="25"/>
      <c r="B219" s="30" t="s">
        <v>515</v>
      </c>
      <c r="C219" s="31" t="s">
        <v>436</v>
      </c>
      <c r="D219" s="31" t="s">
        <v>458</v>
      </c>
      <c r="E219" s="32" t="s">
        <v>459</v>
      </c>
      <c r="F219" s="32"/>
      <c r="G219" s="38">
        <f>G220</f>
        <v>480</v>
      </c>
      <c r="H219" s="38">
        <f>H220</f>
        <v>56</v>
      </c>
      <c r="I219" s="34">
        <f t="shared" si="4"/>
        <v>11.666666666666666</v>
      </c>
    </row>
    <row r="220" spans="1:9" ht="25.5">
      <c r="A220" s="25"/>
      <c r="B220" s="30" t="s">
        <v>335</v>
      </c>
      <c r="C220" s="31" t="s">
        <v>436</v>
      </c>
      <c r="D220" s="31" t="s">
        <v>458</v>
      </c>
      <c r="E220" s="32" t="s">
        <v>459</v>
      </c>
      <c r="F220" s="32">
        <v>240</v>
      </c>
      <c r="G220" s="33">
        <v>480</v>
      </c>
      <c r="H220" s="33">
        <v>56</v>
      </c>
      <c r="I220" s="34">
        <f t="shared" si="4"/>
        <v>11.666666666666666</v>
      </c>
    </row>
    <row r="221" spans="1:9" ht="25.5">
      <c r="A221" s="25"/>
      <c r="B221" s="30" t="s">
        <v>378</v>
      </c>
      <c r="C221" s="31" t="s">
        <v>442</v>
      </c>
      <c r="D221" s="31" t="s">
        <v>426</v>
      </c>
      <c r="E221" s="32"/>
      <c r="F221" s="32"/>
      <c r="G221" s="33">
        <f>G222</f>
        <v>1204.5</v>
      </c>
      <c r="H221" s="33">
        <f>H222</f>
        <v>0</v>
      </c>
      <c r="I221" s="34">
        <f t="shared" si="4"/>
        <v>0</v>
      </c>
    </row>
    <row r="222" spans="1:9" ht="51">
      <c r="A222" s="25"/>
      <c r="B222" s="30" t="s">
        <v>522</v>
      </c>
      <c r="C222" s="31" t="s">
        <v>442</v>
      </c>
      <c r="D222" s="31" t="s">
        <v>426</v>
      </c>
      <c r="E222" s="32" t="s">
        <v>493</v>
      </c>
      <c r="F222" s="32"/>
      <c r="G222" s="33">
        <f>G223</f>
        <v>1204.5</v>
      </c>
      <c r="H222" s="33">
        <f>H223</f>
        <v>0</v>
      </c>
      <c r="I222" s="34">
        <f t="shared" si="4"/>
        <v>0</v>
      </c>
    </row>
    <row r="223" spans="1:9" ht="12.75">
      <c r="A223" s="25"/>
      <c r="B223" s="30" t="s">
        <v>379</v>
      </c>
      <c r="C223" s="31" t="s">
        <v>442</v>
      </c>
      <c r="D223" s="31" t="s">
        <v>426</v>
      </c>
      <c r="E223" s="32" t="s">
        <v>493</v>
      </c>
      <c r="F223" s="32">
        <v>730</v>
      </c>
      <c r="G223" s="33">
        <v>1204.5</v>
      </c>
      <c r="H223" s="33">
        <v>0</v>
      </c>
      <c r="I223" s="34">
        <f t="shared" si="4"/>
        <v>0</v>
      </c>
    </row>
    <row r="224" spans="1:9" ht="30.75" customHeight="1">
      <c r="A224" s="25"/>
      <c r="B224" s="30" t="s">
        <v>380</v>
      </c>
      <c r="C224" s="31" t="s">
        <v>454</v>
      </c>
      <c r="D224" s="31" t="s">
        <v>426</v>
      </c>
      <c r="E224" s="32"/>
      <c r="F224" s="32"/>
      <c r="G224" s="33">
        <f>G225</f>
        <v>31216</v>
      </c>
      <c r="H224" s="33">
        <f>H225</f>
        <v>7905.8</v>
      </c>
      <c r="I224" s="34">
        <f t="shared" si="4"/>
        <v>25.326114812916455</v>
      </c>
    </row>
    <row r="225" spans="1:9" ht="51">
      <c r="A225" s="32"/>
      <c r="B225" s="30" t="s">
        <v>522</v>
      </c>
      <c r="C225" s="31" t="s">
        <v>454</v>
      </c>
      <c r="D225" s="31" t="s">
        <v>426</v>
      </c>
      <c r="E225" s="32" t="s">
        <v>493</v>
      </c>
      <c r="F225" s="32"/>
      <c r="G225" s="33">
        <f>G226</f>
        <v>31216</v>
      </c>
      <c r="H225" s="33">
        <f>H226</f>
        <v>7905.8</v>
      </c>
      <c r="I225" s="34">
        <f t="shared" si="4"/>
        <v>25.326114812916455</v>
      </c>
    </row>
    <row r="226" spans="1:9" ht="12.75">
      <c r="A226" s="32"/>
      <c r="B226" s="30" t="s">
        <v>381</v>
      </c>
      <c r="C226" s="31" t="s">
        <v>454</v>
      </c>
      <c r="D226" s="31" t="s">
        <v>426</v>
      </c>
      <c r="E226" s="32" t="s">
        <v>493</v>
      </c>
      <c r="F226" s="32">
        <v>510</v>
      </c>
      <c r="G226" s="33">
        <v>31216</v>
      </c>
      <c r="H226" s="33">
        <v>7905.8</v>
      </c>
      <c r="I226" s="34">
        <f t="shared" si="4"/>
        <v>25.326114812916455</v>
      </c>
    </row>
    <row r="227" spans="1:9" ht="12.75">
      <c r="A227" s="25"/>
      <c r="B227" s="26" t="s">
        <v>494</v>
      </c>
      <c r="C227" s="25"/>
      <c r="D227" s="25"/>
      <c r="E227" s="25"/>
      <c r="F227" s="25"/>
      <c r="G227" s="47">
        <f>G212+G135+G17+G7</f>
        <v>489675.3999999999</v>
      </c>
      <c r="H227" s="47">
        <f>H212+H135+H17+H7</f>
        <v>96163.5</v>
      </c>
      <c r="I227" s="37">
        <f t="shared" si="4"/>
        <v>19.638213396057882</v>
      </c>
    </row>
  </sheetData>
  <sheetProtection/>
  <mergeCells count="10">
    <mergeCell ref="D1:F1"/>
    <mergeCell ref="A2:I2"/>
    <mergeCell ref="A4:A5"/>
    <mergeCell ref="B4:B5"/>
    <mergeCell ref="C4:D5"/>
    <mergeCell ref="E4:E5"/>
    <mergeCell ref="F4:F5"/>
    <mergeCell ref="G4:G5"/>
    <mergeCell ref="H4:H5"/>
    <mergeCell ref="I4:I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3.57421875" style="0" customWidth="1"/>
  </cols>
  <sheetData>
    <row r="1" spans="1:5" ht="18.75" customHeight="1">
      <c r="A1" s="75" t="s">
        <v>523</v>
      </c>
      <c r="B1" s="76"/>
      <c r="C1" s="76"/>
      <c r="D1" s="76"/>
      <c r="E1" s="76"/>
    </row>
    <row r="2" spans="1:5" ht="12.75">
      <c r="A2" s="4"/>
      <c r="B2" s="48"/>
      <c r="C2" s="48"/>
      <c r="D2" s="48"/>
      <c r="E2" s="49" t="s">
        <v>417</v>
      </c>
    </row>
    <row r="3" spans="1:5" ht="67.5" customHeight="1">
      <c r="A3" s="6" t="s">
        <v>1</v>
      </c>
      <c r="B3" s="6" t="s">
        <v>2</v>
      </c>
      <c r="C3" s="6" t="s">
        <v>383</v>
      </c>
      <c r="D3" s="6" t="s">
        <v>4</v>
      </c>
      <c r="E3" s="6" t="s">
        <v>5</v>
      </c>
    </row>
    <row r="4" spans="1:5" ht="13.5" thickBot="1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ht="26.25" customHeight="1">
      <c r="A5" s="61" t="s">
        <v>495</v>
      </c>
      <c r="B5" s="62">
        <v>500</v>
      </c>
      <c r="C5" s="63" t="s">
        <v>12</v>
      </c>
      <c r="D5" s="64">
        <v>26049542.15</v>
      </c>
      <c r="E5" s="64">
        <v>-2835747.63</v>
      </c>
    </row>
    <row r="6" spans="1:5" ht="23.25" customHeight="1">
      <c r="A6" s="50" t="s">
        <v>496</v>
      </c>
      <c r="B6" s="51">
        <v>520</v>
      </c>
      <c r="C6" s="52" t="s">
        <v>12</v>
      </c>
      <c r="D6" s="65">
        <v>15487045</v>
      </c>
      <c r="E6" s="65">
        <v>0</v>
      </c>
    </row>
    <row r="7" spans="1:5" ht="12.75">
      <c r="A7" s="50" t="s">
        <v>384</v>
      </c>
      <c r="B7" s="51">
        <v>520</v>
      </c>
      <c r="C7" s="52" t="s">
        <v>385</v>
      </c>
      <c r="D7" s="65">
        <v>15487045</v>
      </c>
      <c r="E7" s="65">
        <v>0</v>
      </c>
    </row>
    <row r="8" spans="1:5" ht="12.75">
      <c r="A8" s="50" t="s">
        <v>386</v>
      </c>
      <c r="B8" s="51">
        <v>520</v>
      </c>
      <c r="C8" s="52" t="s">
        <v>387</v>
      </c>
      <c r="D8" s="65">
        <v>20649420</v>
      </c>
      <c r="E8" s="65">
        <v>0</v>
      </c>
    </row>
    <row r="9" spans="1:5" ht="22.5">
      <c r="A9" s="50" t="s">
        <v>388</v>
      </c>
      <c r="B9" s="51">
        <v>520</v>
      </c>
      <c r="C9" s="52" t="s">
        <v>389</v>
      </c>
      <c r="D9" s="65">
        <v>20649420</v>
      </c>
      <c r="E9" s="65">
        <v>0</v>
      </c>
    </row>
    <row r="10" spans="1:5" ht="22.5">
      <c r="A10" s="50" t="s">
        <v>390</v>
      </c>
      <c r="B10" s="51">
        <v>520</v>
      </c>
      <c r="C10" s="52" t="s">
        <v>391</v>
      </c>
      <c r="D10" s="65">
        <v>-5162355</v>
      </c>
      <c r="E10" s="65">
        <v>0</v>
      </c>
    </row>
    <row r="11" spans="1:5" ht="22.5">
      <c r="A11" s="50" t="s">
        <v>392</v>
      </c>
      <c r="B11" s="51">
        <v>520</v>
      </c>
      <c r="C11" s="52" t="s">
        <v>393</v>
      </c>
      <c r="D11" s="65">
        <v>-5162355</v>
      </c>
      <c r="E11" s="65">
        <v>0</v>
      </c>
    </row>
    <row r="12" spans="1:5" ht="24.75" customHeight="1">
      <c r="A12" s="50" t="s">
        <v>497</v>
      </c>
      <c r="B12" s="51">
        <v>620</v>
      </c>
      <c r="C12" s="52" t="s">
        <v>12</v>
      </c>
      <c r="D12" s="65">
        <v>0</v>
      </c>
      <c r="E12" s="65">
        <v>0</v>
      </c>
    </row>
    <row r="13" spans="1:5" ht="12.75">
      <c r="A13" s="50" t="s">
        <v>394</v>
      </c>
      <c r="B13" s="51">
        <v>700</v>
      </c>
      <c r="C13" s="52" t="s">
        <v>395</v>
      </c>
      <c r="D13" s="65">
        <v>10562477.15</v>
      </c>
      <c r="E13" s="65">
        <v>-2835747.63</v>
      </c>
    </row>
    <row r="14" spans="1:5" ht="12.75">
      <c r="A14" s="50" t="s">
        <v>394</v>
      </c>
      <c r="B14" s="51">
        <v>700</v>
      </c>
      <c r="C14" s="52" t="s">
        <v>396</v>
      </c>
      <c r="D14" s="65">
        <v>10562477.15</v>
      </c>
      <c r="E14" s="65">
        <v>-2835747.63</v>
      </c>
    </row>
    <row r="15" spans="1:5" ht="12.75">
      <c r="A15" s="50" t="s">
        <v>397</v>
      </c>
      <c r="B15" s="51">
        <v>710</v>
      </c>
      <c r="C15" s="52" t="s">
        <v>398</v>
      </c>
      <c r="D15" s="65">
        <v>-484351359.22</v>
      </c>
      <c r="E15" s="65">
        <v>-99279245.49</v>
      </c>
    </row>
    <row r="16" spans="1:5" ht="12.75">
      <c r="A16" s="50" t="s">
        <v>399</v>
      </c>
      <c r="B16" s="51">
        <v>710</v>
      </c>
      <c r="C16" s="52" t="s">
        <v>400</v>
      </c>
      <c r="D16" s="65">
        <v>-484351359.22</v>
      </c>
      <c r="E16" s="65">
        <v>-99279245.49</v>
      </c>
    </row>
    <row r="17" spans="1:5" ht="12.75">
      <c r="A17" s="50" t="s">
        <v>401</v>
      </c>
      <c r="B17" s="51">
        <v>710</v>
      </c>
      <c r="C17" s="52" t="s">
        <v>402</v>
      </c>
      <c r="D17" s="65">
        <v>-484351359.22</v>
      </c>
      <c r="E17" s="65">
        <v>-99279245.49</v>
      </c>
    </row>
    <row r="18" spans="1:5" ht="12.75">
      <c r="A18" s="50" t="s">
        <v>403</v>
      </c>
      <c r="B18" s="51">
        <v>710</v>
      </c>
      <c r="C18" s="52" t="s">
        <v>404</v>
      </c>
      <c r="D18" s="65">
        <v>-484351359.22</v>
      </c>
      <c r="E18" s="65">
        <v>-99279245.49</v>
      </c>
    </row>
    <row r="19" spans="1:5" ht="12.75">
      <c r="A19" s="50" t="s">
        <v>405</v>
      </c>
      <c r="B19" s="51">
        <v>720</v>
      </c>
      <c r="C19" s="52" t="s">
        <v>406</v>
      </c>
      <c r="D19" s="65">
        <v>494913856.37</v>
      </c>
      <c r="E19" s="65">
        <v>96443517.86</v>
      </c>
    </row>
    <row r="20" spans="1:5" ht="12.75">
      <c r="A20" s="50" t="s">
        <v>407</v>
      </c>
      <c r="B20" s="51">
        <v>720</v>
      </c>
      <c r="C20" s="52" t="s">
        <v>408</v>
      </c>
      <c r="D20" s="65">
        <v>494913856.37</v>
      </c>
      <c r="E20" s="65">
        <v>96443517.86</v>
      </c>
    </row>
    <row r="21" spans="1:5" ht="12.75">
      <c r="A21" s="50" t="s">
        <v>409</v>
      </c>
      <c r="B21" s="51">
        <v>720</v>
      </c>
      <c r="C21" s="52" t="s">
        <v>410</v>
      </c>
      <c r="D21" s="65">
        <v>494913856.37</v>
      </c>
      <c r="E21" s="65">
        <v>96443517.86</v>
      </c>
    </row>
    <row r="22" spans="1:5" ht="12.75">
      <c r="A22" s="50" t="s">
        <v>411</v>
      </c>
      <c r="B22" s="51">
        <v>720</v>
      </c>
      <c r="C22" s="52" t="s">
        <v>412</v>
      </c>
      <c r="D22" s="65">
        <v>494913856.37</v>
      </c>
      <c r="E22" s="65">
        <v>96443517.86</v>
      </c>
    </row>
    <row r="23" spans="1:5" ht="12.75">
      <c r="A23" s="50"/>
      <c r="B23" s="51">
        <v>710</v>
      </c>
      <c r="C23" s="52" t="s">
        <v>413</v>
      </c>
      <c r="D23" s="65">
        <v>0</v>
      </c>
      <c r="E23" s="65">
        <v>0</v>
      </c>
    </row>
    <row r="24" spans="1:5" ht="13.5" thickBot="1">
      <c r="A24" s="50"/>
      <c r="B24" s="51">
        <v>720</v>
      </c>
      <c r="C24" s="52" t="s">
        <v>414</v>
      </c>
      <c r="D24" s="65">
        <v>0</v>
      </c>
      <c r="E24" s="65">
        <v>0</v>
      </c>
    </row>
    <row r="25" spans="1:5" ht="12.75">
      <c r="A25" s="53"/>
      <c r="B25" s="54"/>
      <c r="C25" s="54"/>
      <c r="D25" s="55"/>
      <c r="E25" s="55"/>
    </row>
    <row r="26" spans="1:5" ht="12.75">
      <c r="A26" s="56"/>
      <c r="B26" s="53"/>
      <c r="C26" s="53"/>
      <c r="D26" s="53"/>
      <c r="E26" s="53"/>
    </row>
    <row r="27" spans="1:5" ht="12.75">
      <c r="A27" s="90"/>
      <c r="B27" s="53"/>
      <c r="C27" s="58"/>
      <c r="D27" s="58"/>
      <c r="E27" s="59"/>
    </row>
    <row r="28" spans="1:5" ht="12.75" customHeight="1">
      <c r="A28" s="76"/>
      <c r="B28" s="53"/>
      <c r="C28" s="60"/>
      <c r="D28" s="58"/>
      <c r="E28" s="60"/>
    </row>
    <row r="29" spans="1:5" ht="12.75">
      <c r="A29" s="53"/>
      <c r="B29" s="53"/>
      <c r="C29" s="58"/>
      <c r="D29" s="58"/>
      <c r="E29" s="58"/>
    </row>
    <row r="30" spans="1:5" ht="11.25" customHeight="1">
      <c r="A30" s="90"/>
      <c r="B30" s="53"/>
      <c r="C30" s="58"/>
      <c r="D30" s="58"/>
      <c r="E30" s="58"/>
    </row>
    <row r="31" spans="1:5" ht="12.75" customHeight="1">
      <c r="A31" s="76"/>
      <c r="B31" s="53"/>
      <c r="C31" s="60"/>
      <c r="D31" s="58"/>
      <c r="E31" s="60"/>
    </row>
    <row r="32" spans="1:5" ht="12.75">
      <c r="A32" s="56"/>
      <c r="B32" s="53"/>
      <c r="C32" s="58"/>
      <c r="D32" s="58"/>
      <c r="E32" s="58"/>
    </row>
    <row r="33" spans="1:5" ht="12.75">
      <c r="A33" s="90"/>
      <c r="B33" s="53"/>
      <c r="C33" s="58"/>
      <c r="D33" s="58"/>
      <c r="E33" s="59"/>
    </row>
    <row r="34" spans="1:5" ht="12.75" customHeight="1">
      <c r="A34" s="76"/>
      <c r="B34" s="53"/>
      <c r="C34" s="57"/>
      <c r="D34" s="53"/>
      <c r="E34" s="57"/>
    </row>
    <row r="35" spans="1:5" ht="12.75">
      <c r="A35" s="56"/>
      <c r="B35" s="53"/>
      <c r="C35" s="53"/>
      <c r="D35" s="53"/>
      <c r="E35" s="53"/>
    </row>
    <row r="36" spans="1:5" ht="12.75">
      <c r="A36" s="91"/>
      <c r="B36" s="76"/>
      <c r="C36" s="76"/>
      <c r="D36" s="76"/>
      <c r="E36" s="76"/>
    </row>
    <row r="37" spans="1:5" ht="12.75">
      <c r="A37" s="14"/>
      <c r="B37" s="14"/>
      <c r="C37" s="14"/>
      <c r="D37" s="14"/>
      <c r="E37" s="14"/>
    </row>
  </sheetData>
  <sheetProtection/>
  <mergeCells count="5">
    <mergeCell ref="A33:A34"/>
    <mergeCell ref="A36:E36"/>
    <mergeCell ref="A1:E1"/>
    <mergeCell ref="A27:A28"/>
    <mergeCell ref="A30:A3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Светлана31</cp:lastModifiedBy>
  <cp:lastPrinted>2019-04-10T06:18:16Z</cp:lastPrinted>
  <dcterms:created xsi:type="dcterms:W3CDTF">2019-04-09T05:50:44Z</dcterms:created>
  <dcterms:modified xsi:type="dcterms:W3CDTF">2019-04-10T10:37:27Z</dcterms:modified>
  <cp:category/>
  <cp:version/>
  <cp:contentType/>
  <cp:contentStatus/>
</cp:coreProperties>
</file>