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'Доходы'!#REF!</definedName>
    <definedName name="__bookmark_2">'Доходы'!$A$1:$F$194</definedName>
    <definedName name="__bookmark_4">'Расходы'!$A$1:$F$957</definedName>
    <definedName name="__bookmark_6">'Источники'!$A$1:$E$31</definedName>
    <definedName name="__bookmark_7">'Источники'!$A$32:$E$32</definedName>
    <definedName name="_xlnm.Print_Titles" localSheetId="0">'Доходы'!$1:$4</definedName>
    <definedName name="_xlnm.Print_Titles" localSheetId="2">'Источники'!$1:$4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<sst xmlns="http://schemas.openxmlformats.org/spreadsheetml/2006/main" count="1297" uniqueCount="553">
  <si>
    <t>Управление финансов Кинель-Черкасского района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</si>
  <si>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</si>
  <si>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</si>
  <si>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</si>
  <si>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</si>
  <si>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</si>
  <si>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</si>
  <si>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</si>
  <si>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</si>
  <si>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</si>
  <si>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</si>
  <si>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</si>
  <si>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</si>
  <si>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</si>
  <si>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</si>
  <si>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</si>
  <si>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</si>
  <si>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</si>
  <si>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</si>
  <si>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</si>
  <si>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</si>
  <si>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</si>
  <si>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</si>
  <si>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</si>
  <si>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</si>
  <si>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</si>
  <si>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</si>
  <si>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</si>
  <si>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</si>
  <si>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</si>
  <si>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</si>
  <si>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</si>
  <si>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</si>
  <si>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</si>
  <si>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</si>
  <si>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</si>
  <si>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</si>
  <si>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</si>
  <si>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</si>
  <si>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</si>
  <si>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</si>
  <si>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</si>
  <si>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</si>
  <si>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</si>
  <si>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</si>
  <si>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</si>
  <si>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Единый налог на вмененный доход для отдельных видов деятельности</t>
  </si>
  <si>
    <t>000 10502000020000110</t>
  </si>
  <si>
    <t>182 10502010020000110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</si>
  <si>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</si>
  <si>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</si>
  <si>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сельскохозяйственный налог</t>
  </si>
  <si>
    <t>000 10503000010000110</t>
  </si>
  <si>
    <t>182 10503010010000110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</si>
  <si>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</si>
  <si>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</si>
  <si>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</si>
  <si>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</si>
  <si>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</si>
  <si>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</si>
  <si>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</si>
  <si>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</si>
  <si>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</si>
  <si>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</si>
  <si>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</si>
  <si>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</si>
  <si>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</si>
  <si>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</si>
  <si>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</si>
  <si>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</si>
  <si>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</si>
  <si>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</si>
  <si>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</si>
  <si>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</si>
  <si>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</si>
  <si>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</si>
  <si>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</si>
  <si>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</si>
  <si>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</si>
  <si>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905 10807150010000110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</si>
  <si>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</si>
  <si>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</si>
  <si>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</si>
  <si>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</si>
  <si>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</si>
  <si>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</si>
  <si>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</si>
  <si>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905 11105013050000120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</si>
  <si>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</si>
  <si>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</si>
  <si>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</si>
  <si>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905 11105035050000120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</si>
  <si>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</si>
  <si>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</si>
  <si>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</si>
  <si>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</si>
  <si>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</si>
  <si>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905 11105313050000120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</si>
  <si>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</si>
  <si>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905 11105314100000120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</si>
  <si>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</si>
  <si>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</si>
  <si>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</si>
  <si>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</si>
  <si>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</si>
  <si>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905 11107015050000120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</si>
  <si>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</si>
  <si>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</si>
  <si>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</si>
  <si>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</si>
  <si>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</si>
  <si>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</si>
  <si>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</si>
  <si>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</si>
  <si>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</si>
  <si>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</si>
  <si>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</si>
  <si>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</si>
  <si>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</si>
  <si>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</si>
  <si>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</si>
  <si>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</si>
  <si>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</si>
  <si>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</si>
  <si>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</si>
  <si>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</si>
  <si>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</si>
  <si>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</si>
  <si>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</si>
  <si>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</si>
  <si>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</si>
  <si>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</si>
  <si>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</si>
  <si>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</si>
  <si>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</si>
  <si>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547 11301995050000130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</si>
  <si>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</si>
  <si>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</si>
  <si>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</si>
  <si>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</si>
  <si>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</si>
  <si>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</si>
  <si>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</si>
  <si>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905 11402053050000410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</si>
  <si>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</si>
  <si>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</si>
  <si>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</si>
  <si>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</si>
  <si>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</si>
  <si>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905 11406013050000430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</si>
  <si>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</si>
  <si>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</si>
  <si>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</si>
  <si>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905 11406025050000430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</si>
  <si>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</si>
  <si>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</si>
  <si>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</si>
  <si>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</si>
  <si>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</si>
  <si>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182 11603010010000140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</si>
  <si>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</si>
  <si>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</si>
  <si>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</si>
  <si>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</si>
  <si>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</si>
  <si>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</si>
  <si>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</si>
  <si>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</si>
  <si>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</si>
  <si>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</si>
  <si>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</si>
  <si>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905 11621050050000140</t>
  </si>
  <si>
    <t>Доходы от возмещения ущерба при возникновении страховых случаев</t>
  </si>
  <si>
    <t>000 11623000000000140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</si>
  <si>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</si>
  <si>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</si>
  <si>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</si>
  <si>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547 11623051050000140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</si>
  <si>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</si>
  <si>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000 11625000000000140</t>
  </si>
  <si>
    <t>Денежные взыскания (штрафы) за нарушение законодательства Российской Федерации о недрах</t>
  </si>
  <si>
    <t>048 11625010010000140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</si>
  <si>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</si>
  <si>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720 11625030010000140</t>
  </si>
  <si>
    <t>Денежные взыскания (штрафы) за нарушение законодательства в области охраны окружающей среды</t>
  </si>
  <si>
    <t>048 11625050010000140</t>
  </si>
  <si>
    <t>Денежные взыскания (штрафы) за нарушение земельного законодательства</t>
  </si>
  <si>
    <t>048 11625060010000140</t>
  </si>
  <si>
    <t>321 11625060010000140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</si>
  <si>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</si>
  <si>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</si>
  <si>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правонарушения в области дорожного движения</t>
  </si>
  <si>
    <t>000 11630000010000140</t>
  </si>
  <si>
    <t>Прочие денежные взыскания (штрафы) за правонарушения в области дорожного движения</t>
  </si>
  <si>
    <t>188 11630030010000140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</si>
  <si>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</si>
  <si>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</si>
  <si>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</si>
  <si>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161 11633050050000140</t>
  </si>
  <si>
    <t>547 11633050050000140</t>
  </si>
  <si>
    <t>718 11633050050000140</t>
  </si>
  <si>
    <t>Суммы по искам о возмещении вреда, причиненного окружающей среде</t>
  </si>
  <si>
    <t>000 11635000000000140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</si>
  <si>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</si>
  <si>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048 11635030050000140</t>
  </si>
  <si>
    <t>Денежные взыскания (штрафы) за нарушение законодательства Российской Федерации об электроэнергетике</t>
  </si>
  <si>
    <t>161 11641000010000140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</si>
  <si>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</si>
  <si>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182 11643000010000140</t>
  </si>
  <si>
    <t>188 11643000010000140</t>
  </si>
  <si>
    <t>321 11643000010000140</t>
  </si>
  <si>
    <t>322 11643000010000140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</si>
  <si>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</si>
  <si>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</si>
  <si>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</si>
  <si>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076 11690050050000140</t>
  </si>
  <si>
    <t>081 11690050050000140</t>
  </si>
  <si>
    <t>106 11690050050000140</t>
  </si>
  <si>
    <t>182 11690050050000140</t>
  </si>
  <si>
    <t>188 11690050050000140</t>
  </si>
  <si>
    <t>318 11690050050000140</t>
  </si>
  <si>
    <t>415 11690050050000140</t>
  </si>
  <si>
    <t>547 11690050050000140</t>
  </si>
  <si>
    <t>707 11690050050000140</t>
  </si>
  <si>
    <t>720 11690050050000140</t>
  </si>
  <si>
    <t>725 11690050050000140</t>
  </si>
  <si>
    <t>730 11690050050000140</t>
  </si>
  <si>
    <t>731 11690050050000140</t>
  </si>
  <si>
    <t>732 11690050050000140</t>
  </si>
  <si>
    <t>905 11690050050000140</t>
  </si>
  <si>
    <t>921 11690050050000140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</si>
  <si>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</si>
  <si>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</si>
  <si>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</si>
  <si>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</si>
  <si>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</si>
  <si>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905 11701050050000180</t>
  </si>
  <si>
    <t>921 11701050050000180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</si>
  <si>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</si>
  <si>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</si>
  <si>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</si>
  <si>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547 11705050050000180</t>
  </si>
  <si>
    <t>705 11705050050000180</t>
  </si>
  <si>
    <t>905 11705050050000180</t>
  </si>
  <si>
    <t>921 11705050050000180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</si>
  <si>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</si>
  <si>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</si>
  <si>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</si>
  <si>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</si>
  <si>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</si>
  <si>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</si>
  <si>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</si>
  <si>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</si>
  <si>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</si>
  <si>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921 20215001050000150</t>
  </si>
  <si>
    <t>Прочие дотации</t>
  </si>
  <si>
    <t>000 20219999000000150</t>
  </si>
  <si>
    <t>Прочие дотации бюджетам муниципальных районов</t>
  </si>
  <si>
    <t>921 20219999050000150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</si>
  <si>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</si>
  <si>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</si>
  <si>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</si>
  <si>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</si>
  <si>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</si>
  <si>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905 20225497050000150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</si>
  <si>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</si>
  <si>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</si>
  <si>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</si>
  <si>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547 20225555050000150</t>
  </si>
  <si>
    <t>Субсидии бюджетам на обеспечение устойчивого развития сельских территорий</t>
  </si>
  <si>
    <t>000 20225567000000150</t>
  </si>
  <si>
    <t>Субсидии бюджетам муниципальных районов на обеспечение устойчивого развития сельских территорий</t>
  </si>
  <si>
    <t>905 20225567050000150</t>
  </si>
  <si>
    <t>Прочие субсидии</t>
  </si>
  <si>
    <t>000 20229999000000150</t>
  </si>
  <si>
    <t>Прочие субсидии бюджетам муниципальных районов</t>
  </si>
  <si>
    <t>547 20229999050000150</t>
  </si>
  <si>
    <t>905 20229999050000150</t>
  </si>
  <si>
    <t>921 20229999050000150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</si>
  <si>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</si>
  <si>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</si>
  <si>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</si>
  <si>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</si>
  <si>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</si>
  <si>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547 20230024050000150</t>
  </si>
  <si>
    <t>905 20230024050000150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</si>
  <si>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</si>
  <si>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</si>
  <si>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</si>
  <si>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547 20230027050000150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</si>
  <si>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</si>
  <si>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</si>
  <si>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</si>
  <si>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905 20235082050000150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</si>
  <si>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</si>
  <si>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</si>
  <si>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</si>
  <si>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547 20235120050000150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</si>
  <si>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</si>
  <si>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</si>
  <si>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</si>
  <si>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905 20235135050000150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</si>
  <si>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</si>
  <si>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000 20235176000000150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</si>
  <si>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</si>
  <si>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905 20235176050000150</t>
  </si>
  <si>
    <t>Прочие субвенции</t>
  </si>
  <si>
    <t>000 20239999000000150</t>
  </si>
  <si>
    <t>Прочие субвенции бюджетам муниципальных районов</t>
  </si>
  <si>
    <t>547 20239999050000150</t>
  </si>
  <si>
    <t>905 20239999050000150</t>
  </si>
  <si>
    <t>921 20239999050000150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</si>
  <si>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</si>
  <si>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</si>
  <si>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</si>
  <si>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</si>
  <si>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</si>
  <si>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547 20240014050000150</t>
  </si>
  <si>
    <t>905 20240014050000150</t>
  </si>
  <si>
    <t>921 20240014050000150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</si>
  <si>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</si>
  <si>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</si>
  <si>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</si>
  <si>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547 20249999050000150</t>
  </si>
  <si>
    <t>905 20249999050000150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</si>
  <si>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</si>
  <si>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</si>
  <si>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</si>
  <si>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</si>
  <si>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547 20705030050000150</t>
  </si>
  <si>
    <t>905 20705030050000150</t>
  </si>
  <si>
    <t>921 20705030050000150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</si>
  <si>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</si>
  <si>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</si>
  <si>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</si>
  <si>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</si>
  <si>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</si>
  <si>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</si>
  <si>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</si>
  <si>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</si>
  <si>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</si>
  <si>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905 21805030050000150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</si>
  <si>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</si>
  <si>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</si>
  <si>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</si>
  <si>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</si>
  <si>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</si>
  <si>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547 21960010050000150</t>
  </si>
  <si>
    <t>905 21960010050000150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</si>
  <si>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</si>
  <si>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"Повышение эффективности муниципального управления в Кинель-Черкасском районе Самарской области" на 2017-2022 годы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</si>
  <si>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</si>
  <si>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</si>
  <si>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</si>
  <si>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</si>
  <si>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</si>
  <si>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</si>
  <si>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</si>
  <si>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</si>
  <si>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</si>
  <si>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Резервные средства</t>
  </si>
  <si>
    <t>Другие общегосударственные вопросы</t>
  </si>
  <si>
    <t>Расходы на выплаты персоналу казенных учреждений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</si>
  <si>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</si>
  <si>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</si>
  <si>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</si>
  <si>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</si>
  <si>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</si>
  <si>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</si>
  <si>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</si>
  <si>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</si>
  <si>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Связь и информатика</t>
  </si>
  <si>
    <t>Муниципальная программа "Информационная среда Кинель-Черкасского района Самарской области" на 2016-2024 годы</t>
  </si>
  <si>
    <t>Иные выплаты населению</t>
  </si>
  <si>
    <t>Другие вопросы в области национальной экономики</t>
  </si>
  <si>
    <t>Субсидии автономным учреждениям</t>
  </si>
  <si>
    <t>Жилищное хозяйство</t>
  </si>
  <si>
    <t>Благоустройство</t>
  </si>
  <si>
    <t>Другие вопросы в области охраны окружающей среды</t>
  </si>
  <si>
    <t>Общее образование</t>
  </si>
  <si>
    <t>Дополнительное образование детей</t>
  </si>
  <si>
    <t>Субсидии бюджетным учреждениям</t>
  </si>
  <si>
    <t>Молодежная политика</t>
  </si>
  <si>
    <t>Премии и гранты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</si>
  <si>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</si>
  <si>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</si>
  <si>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</si>
  <si>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</si>
  <si>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</si>
  <si>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Социальное обеспечение населения</t>
  </si>
  <si>
    <t>Публичные нормативные социальные выплаты гражданам</t>
  </si>
  <si>
    <t>Социальное обслуживание населения</t>
  </si>
  <si>
    <t>Социальные выплаты гражданам, кроме публичных нормативных социальных выплат</t>
  </si>
  <si>
    <t>Охрана семьи и детства</t>
  </si>
  <si>
    <t>Бюджетные инвестиции</t>
  </si>
  <si>
    <t>Другие вопросы в области социальной политики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</si>
  <si>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</si>
  <si>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</si>
  <si>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</si>
  <si>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</si>
  <si>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</si>
  <si>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</si>
  <si>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Прочие межбюджетные трансферты общего характера</t>
  </si>
  <si>
    <t>Муниципальная программа "Модернизация и развитие автомобильных дорог общего пользования местного значения муниципального района Кинель-Черкасский Самарской области" на 2014-2024 годы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</si>
  <si>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</si>
  <si>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</si>
  <si>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</si>
  <si>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</si>
  <si>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</si>
  <si>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</si>
  <si>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</si>
  <si>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</si>
  <si>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</si>
  <si>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</si>
  <si>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</si>
  <si>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</si>
  <si>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</si>
  <si>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921 01030100050000710</t>
  </si>
  <si>
    <t>источники внешнего финансирования бюджета</t>
  </si>
  <si>
    <t>620</t>
  </si>
  <si>
    <t>0,00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</si>
  <si>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</si>
  <si>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</si>
  <si>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</si>
  <si>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</si>
  <si>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</si>
  <si>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</si>
  <si>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</si>
  <si>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</si>
  <si>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</si>
  <si>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</si>
  <si>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</si>
  <si>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</si>
  <si>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</si>
  <si>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</si>
  <si>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921 01050201050000510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</si>
  <si>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</si>
  <si>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</si>
  <si>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</si>
  <si>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</si>
  <si>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</si>
  <si>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</si>
  <si>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</si>
  <si>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</si>
  <si>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921 01050201050000610</t>
  </si>
  <si>
    <t>000 01060000000000000</t>
  </si>
  <si>
    <t>000 01060000000000500</t>
  </si>
  <si>
    <t>000 01060000000000600</t>
  </si>
  <si>
    <t>% исполнения</t>
  </si>
  <si>
    <t>тыс. рублей</t>
  </si>
  <si>
    <t>Доходы бюджета Кинель-Черкасского района по состоянию на 01.10.2019</t>
  </si>
  <si>
    <t>Код главного распорядителя бюджетных средств</t>
  </si>
  <si>
    <t xml:space="preserve">Наименование главного распорядителя средств бюджета района, раздела, подраздела, целевой статьи, подгруппы видов расходов </t>
  </si>
  <si>
    <t>Рз,Пр</t>
  </si>
  <si>
    <t>ЦСР</t>
  </si>
  <si>
    <t>ВР</t>
  </si>
  <si>
    <t>Бюджетные ассигнования</t>
  </si>
  <si>
    <t>Исполнение</t>
  </si>
  <si>
    <t>Собрание представителей Кинель-Черкасского района</t>
  </si>
  <si>
    <t>01</t>
  </si>
  <si>
    <t>03</t>
  </si>
  <si>
    <t>Непрограммные направления расходов бюджета района</t>
  </si>
  <si>
    <t>99 0 00 00000</t>
  </si>
  <si>
    <t>99 1 00 00000</t>
  </si>
  <si>
    <t>06</t>
  </si>
  <si>
    <t>Муниципальная программа «Осуществление внешнего муниципального финансового контроля муниципального района Кинель-Черкасский Самарской области» на 2019-2024 годы</t>
  </si>
  <si>
    <t>16 0 00 00000</t>
  </si>
  <si>
    <t>Администрация Кинель-Черкасского района</t>
  </si>
  <si>
    <t>02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</si>
  <si>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</si>
  <si>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</si>
  <si>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04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</si>
  <si>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2019-2024 годы</t>
  </si>
  <si>
    <t>01 0 00 00000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</si>
  <si>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</si>
  <si>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04 0 00 00000</t>
  </si>
  <si>
    <t>Муниципальная программа «Улучшение экологической ситуации на территории Кинель-Черкасского района Самарской области» на 2016-2024 годы</t>
  </si>
  <si>
    <t>61 0 00 00000</t>
  </si>
  <si>
    <t>05</t>
  </si>
  <si>
    <t>11</t>
  </si>
  <si>
    <t>13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</si>
  <si>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</si>
  <si>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07 0 00 00000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</si>
  <si>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</si>
  <si>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08 0 00 00000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</si>
  <si>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</si>
  <si>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09 0 00 00000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</si>
  <si>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2016-2024 годы</t>
  </si>
  <si>
    <t>12 0 00 00000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</si>
  <si>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</si>
  <si>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</si>
  <si>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Муниципальная программа «Поддержка социально ориентированных некоммерческих организаций Кинель-Черкасского района Самарской области» на 2019-2024 годы</t>
  </si>
  <si>
    <t>17 0 00 00000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</si>
  <si>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</si>
  <si>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</si>
  <si>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09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</si>
  <si>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</si>
  <si>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31 0 00 00000</t>
  </si>
  <si>
    <t>14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</si>
  <si>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2019-2024 годы</t>
  </si>
  <si>
    <t>33 0 00 00000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</si>
  <si>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2014-2021 годы»</t>
  </si>
  <si>
    <t>45 0 00 00000</t>
  </si>
  <si>
    <t>Муниципальная программа муниципального района Кинель-Черкасский Самарской области «Формирование комфортной городской среды на 2018-2024 годы»</t>
  </si>
  <si>
    <t>15 0 00 00000</t>
  </si>
  <si>
    <t>Муниципальная программа «Повышение безопасности дорожного движения в Кинель-Черкасском районе Самарской области» на 2019-2024 годы</t>
  </si>
  <si>
    <t>42 0 00 00000</t>
  </si>
  <si>
    <t>10</t>
  </si>
  <si>
    <t>Муниципальная программа «Информационная среда Кинель-Черкасского района Самарской области» на 2016-2024 годы</t>
  </si>
  <si>
    <t>44 0 00 00000</t>
  </si>
  <si>
    <t>12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</si>
  <si>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2016-2024 годы</t>
  </si>
  <si>
    <t>43 0 00 00000</t>
  </si>
  <si>
    <t>07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</si>
  <si>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2016-2024 годы</t>
  </si>
  <si>
    <t>72 0 00 00000</t>
  </si>
  <si>
    <t>Муниципальная программа «Развитие и досуг детей Кинель-Черкасского района Самарской области» на 2018-2024 годы</t>
  </si>
  <si>
    <t>74 0 00 00000</t>
  </si>
  <si>
    <t>10 0 00 00000</t>
  </si>
  <si>
    <t>Комитет по управлению имуществом Кинель-Черкасского района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</si>
  <si>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</si>
  <si>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03 0 00 00000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</si>
  <si>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2016-2024 годы</t>
  </si>
  <si>
    <t>05 0 00 00000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</si>
  <si>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</si>
  <si>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32 0 00 00000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</si>
  <si>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2025 года</t>
  </si>
  <si>
    <t>51 0 00 00000</t>
  </si>
  <si>
    <t>Подпрограмма «Формирование муниципального жилищного фонда» до 2025 года</t>
  </si>
  <si>
    <t>51 2 00 00000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</si>
  <si>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2016-2024 годы</t>
  </si>
  <si>
    <t>73 0 00 00000</t>
  </si>
  <si>
    <t>Муниципальная программа «Сохранение и развитие культуры Кинель-Черкасского района Самарской области» на 2018-2023 годы</t>
  </si>
  <si>
    <t>81 0 00 00000</t>
  </si>
  <si>
    <t>Муниципальная программа «Молодежь Кинель-Черкасского района Самарской области» на 2018-2023 годы</t>
  </si>
  <si>
    <t>75 0 00 00000</t>
  </si>
  <si>
    <t>Муниципальная программа «Обеспечение пожарной безопасности образовательных учреждений Кинель-Черкасского района Самарской области» на 2016-2024 годы</t>
  </si>
  <si>
    <t>71 0 00 00000</t>
  </si>
  <si>
    <t>08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</si>
  <si>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</si>
  <si>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</si>
  <si>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Подпрограмма «Выполнение государственных обязательств по обеспечению жильем категорий граждан, установленных законодательством» до 2025 года</t>
  </si>
  <si>
    <t>51 3 00 00000</t>
  </si>
  <si>
    <t>Подпрограмма «Молодой семье-доступное жильё» до 2025 года</t>
  </si>
  <si>
    <t>51 1 00 00000</t>
  </si>
  <si>
    <t>Муниципальная программа «Комплексные меры по развитию физической культуры и спорта в Кинель-Черкасском районе Самарской области» на 2016-2024 годы</t>
  </si>
  <si>
    <t>11 0 00 00000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</si>
  <si>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</si>
  <si>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06 0 00 00000</t>
  </si>
  <si>
    <t>ВСЕГО</t>
  </si>
  <si>
    <t>Источники финансирования дефицита бюджета Кинель-Черкасского района по состоянию на 01.10.2019</t>
  </si>
  <si>
    <t>41 0 00 00000</t>
  </si>
  <si>
    <t>Расходы бюджета Кинель-Черкасского района по ведомственной структуре расходов бюджета по состоянию на 01.10.2019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</si>
</sst>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  <numFmt numFmtId="176" formatCode="0.0"/>
    <numFmt numFmtId="177" formatCode="#,##0.00,"/>
    <numFmt numFmtId="178" formatCode="#,##0.0,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73" fontId="2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3" fontId="3" fillId="0" borderId="1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52" applyFont="1" applyAlignment="1">
      <alignment horizontal="center" vertical="center" wrapText="1"/>
      <protection/>
    </xf>
    <xf numFmtId="0" fontId="0" fillId="0" borderId="0" xfId="52">
      <alignment/>
      <protection/>
    </xf>
    <xf numFmtId="0" fontId="1" fillId="0" borderId="0" xfId="52" applyFont="1">
      <alignment/>
      <protection/>
    </xf>
    <xf numFmtId="0" fontId="1" fillId="0" borderId="0" xfId="52" applyFont="1" applyFill="1">
      <alignment/>
      <protection/>
    </xf>
    <xf numFmtId="0" fontId="43" fillId="0" borderId="15" xfId="52" applyFont="1" applyFill="1" applyBorder="1" applyAlignment="1">
      <alignment horizontal="right"/>
      <protection/>
    </xf>
    <xf numFmtId="1" fontId="44" fillId="0" borderId="16" xfId="52" applyNumberFormat="1" applyFont="1" applyBorder="1" applyAlignment="1">
      <alignment horizontal="center" vertical="center"/>
      <protection/>
    </xf>
    <xf numFmtId="1" fontId="44" fillId="0" borderId="16" xfId="52" applyNumberFormat="1" applyFont="1" applyBorder="1" applyAlignment="1">
      <alignment horizontal="center" vertical="center" wrapText="1"/>
      <protection/>
    </xf>
    <xf numFmtId="1" fontId="44" fillId="0" borderId="16" xfId="52" applyNumberFormat="1" applyFont="1" applyFill="1" applyBorder="1" applyAlignment="1">
      <alignment horizontal="center" vertical="center"/>
      <protection/>
    </xf>
    <xf numFmtId="1" fontId="44" fillId="0" borderId="16" xfId="52" applyNumberFormat="1" applyFont="1" applyFill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0" fontId="44" fillId="0" borderId="16" xfId="52" applyFont="1" applyBorder="1" applyAlignment="1">
      <alignment vertical="top" wrapText="1"/>
      <protection/>
    </xf>
    <xf numFmtId="49" fontId="44" fillId="0" borderId="16" xfId="52" applyNumberFormat="1" applyFont="1" applyBorder="1" applyAlignment="1">
      <alignment horizontal="center" vertical="center"/>
      <protection/>
    </xf>
    <xf numFmtId="0" fontId="7" fillId="0" borderId="0" xfId="52" applyFont="1" applyBorder="1">
      <alignment/>
      <protection/>
    </xf>
    <xf numFmtId="175" fontId="44" fillId="0" borderId="16" xfId="52" applyNumberFormat="1" applyFont="1" applyFill="1" applyBorder="1" applyAlignment="1">
      <alignment horizontal="right" vertical="center"/>
      <protection/>
    </xf>
    <xf numFmtId="0" fontId="43" fillId="0" borderId="16" xfId="52" applyFont="1" applyBorder="1" applyAlignment="1">
      <alignment vertical="top" wrapText="1"/>
      <protection/>
    </xf>
    <xf numFmtId="49" fontId="43" fillId="0" borderId="16" xfId="52" applyNumberFormat="1" applyFont="1" applyBorder="1" applyAlignment="1">
      <alignment horizontal="center" vertical="center"/>
      <protection/>
    </xf>
    <xf numFmtId="0" fontId="43" fillId="0" borderId="16" xfId="52" applyFont="1" applyBorder="1" applyAlignment="1">
      <alignment horizontal="center" vertical="center"/>
      <protection/>
    </xf>
    <xf numFmtId="175" fontId="43" fillId="33" borderId="16" xfId="52" applyNumberFormat="1" applyFont="1" applyFill="1" applyBorder="1" applyAlignment="1">
      <alignment horizontal="right" vertical="center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vertical="top" wrapText="1"/>
      <protection/>
    </xf>
    <xf numFmtId="49" fontId="1" fillId="0" borderId="16" xfId="52" applyNumberFormat="1" applyFont="1" applyBorder="1" applyAlignment="1">
      <alignment horizontal="center" vertical="center"/>
      <protection/>
    </xf>
    <xf numFmtId="175" fontId="1" fillId="33" borderId="16" xfId="52" applyNumberFormat="1" applyFont="1" applyFill="1" applyBorder="1" applyAlignment="1">
      <alignment horizontal="right" vertical="center"/>
      <protection/>
    </xf>
    <xf numFmtId="0" fontId="7" fillId="0" borderId="16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vertical="center" wrapText="1"/>
      <protection/>
    </xf>
    <xf numFmtId="175" fontId="7" fillId="33" borderId="16" xfId="52" applyNumberFormat="1" applyFont="1" applyFill="1" applyBorder="1" applyAlignment="1">
      <alignment horizontal="right" vertical="center"/>
      <protection/>
    </xf>
    <xf numFmtId="0" fontId="43" fillId="0" borderId="16" xfId="52" applyFont="1" applyBorder="1" applyAlignment="1">
      <alignment vertical="center" wrapText="1"/>
      <protection/>
    </xf>
    <xf numFmtId="0" fontId="44" fillId="0" borderId="16" xfId="52" applyFont="1" applyFill="1" applyBorder="1" applyAlignment="1">
      <alignment horizontal="center" vertical="center"/>
      <protection/>
    </xf>
    <xf numFmtId="0" fontId="44" fillId="0" borderId="16" xfId="52" applyFont="1" applyFill="1" applyBorder="1" applyAlignment="1">
      <alignment vertical="top" wrapText="1"/>
      <protection/>
    </xf>
    <xf numFmtId="49" fontId="44" fillId="0" borderId="16" xfId="52" applyNumberFormat="1" applyFont="1" applyFill="1" applyBorder="1" applyAlignment="1">
      <alignment horizontal="center" vertical="center"/>
      <protection/>
    </xf>
    <xf numFmtId="0" fontId="43" fillId="0" borderId="16" xfId="52" applyFont="1" applyFill="1" applyBorder="1" applyAlignment="1">
      <alignment horizontal="center" vertical="center"/>
      <protection/>
    </xf>
    <xf numFmtId="0" fontId="43" fillId="0" borderId="16" xfId="52" applyFont="1" applyFill="1" applyBorder="1" applyAlignment="1">
      <alignment vertical="top" wrapText="1"/>
      <protection/>
    </xf>
    <xf numFmtId="49" fontId="43" fillId="0" borderId="16" xfId="52" applyNumberFormat="1" applyFont="1" applyFill="1" applyBorder="1" applyAlignment="1">
      <alignment horizontal="center" vertical="center"/>
      <protection/>
    </xf>
    <xf numFmtId="175" fontId="43" fillId="0" borderId="16" xfId="52" applyNumberFormat="1" applyFont="1" applyFill="1" applyBorder="1" applyAlignment="1">
      <alignment horizontal="right" vertical="center"/>
      <protection/>
    </xf>
    <xf numFmtId="0" fontId="43" fillId="0" borderId="16" xfId="52" applyFont="1" applyFill="1" applyBorder="1" applyAlignment="1">
      <alignment vertical="center"/>
      <protection/>
    </xf>
    <xf numFmtId="175" fontId="44" fillId="33" borderId="16" xfId="52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173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wrapText="1"/>
    </xf>
    <xf numFmtId="178" fontId="3" fillId="0" borderId="11" xfId="0" applyNumberFormat="1" applyFont="1" applyBorder="1" applyAlignment="1">
      <alignment horizontal="right" wrapText="1"/>
    </xf>
    <xf numFmtId="178" fontId="2" fillId="0" borderId="21" xfId="0" applyNumberFormat="1" applyFont="1" applyBorder="1" applyAlignment="1">
      <alignment horizontal="right" wrapText="1"/>
    </xf>
    <xf numFmtId="178" fontId="2" fillId="0" borderId="22" xfId="0" applyNumberFormat="1" applyFont="1" applyBorder="1" applyAlignment="1">
      <alignment horizontal="right" wrapText="1"/>
    </xf>
    <xf numFmtId="178" fontId="3" fillId="0" borderId="19" xfId="0" applyNumberFormat="1" applyFont="1" applyBorder="1" applyAlignment="1">
      <alignment horizontal="right" wrapText="1"/>
    </xf>
    <xf numFmtId="178" fontId="3" fillId="0" borderId="23" xfId="0" applyNumberFormat="1" applyFont="1" applyBorder="1" applyAlignment="1">
      <alignment horizontal="right" wrapText="1"/>
    </xf>
    <xf numFmtId="178" fontId="3" fillId="0" borderId="17" xfId="0" applyNumberFormat="1" applyFont="1" applyBorder="1" applyAlignment="1">
      <alignment horizontal="right" wrapText="1"/>
    </xf>
    <xf numFmtId="178" fontId="3" fillId="0" borderId="24" xfId="0" applyNumberFormat="1" applyFont="1" applyBorder="1" applyAlignment="1">
      <alignment horizontal="right" wrapText="1"/>
    </xf>
    <xf numFmtId="178" fontId="3" fillId="0" borderId="25" xfId="0" applyNumberFormat="1" applyFont="1" applyBorder="1" applyAlignment="1">
      <alignment horizontal="right" wrapText="1"/>
    </xf>
    <xf numFmtId="178" fontId="3" fillId="0" borderId="26" xfId="0" applyNumberFormat="1" applyFont="1" applyBorder="1" applyAlignment="1">
      <alignment horizontal="right" wrapText="1"/>
    </xf>
    <xf numFmtId="178" fontId="3" fillId="0" borderId="27" xfId="0" applyNumberFormat="1" applyFont="1" applyBorder="1" applyAlignment="1">
      <alignment horizontal="right" wrapText="1"/>
    </xf>
    <xf numFmtId="0" fontId="44" fillId="33" borderId="16" xfId="52" applyFont="1" applyFill="1" applyBorder="1" applyAlignment="1">
      <alignment horizontal="center" vertical="center"/>
      <protection/>
    </xf>
    <xf numFmtId="0" fontId="43" fillId="33" borderId="16" xfId="52" applyFont="1" applyFill="1" applyBorder="1" applyAlignment="1">
      <alignment vertical="top" wrapText="1"/>
      <protection/>
    </xf>
    <xf numFmtId="49" fontId="43" fillId="33" borderId="16" xfId="52" applyNumberFormat="1" applyFont="1" applyFill="1" applyBorder="1" applyAlignment="1">
      <alignment horizontal="center" vertical="center"/>
      <protection/>
    </xf>
    <xf numFmtId="0" fontId="43" fillId="33" borderId="16" xfId="52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1" fontId="43" fillId="0" borderId="16" xfId="52" applyNumberFormat="1" applyFont="1" applyFill="1" applyBorder="1" applyAlignment="1">
      <alignment horizontal="center" vertical="center" wrapText="1"/>
      <protection/>
    </xf>
    <xf numFmtId="1" fontId="1" fillId="0" borderId="16" xfId="52" applyNumberFormat="1" applyFont="1" applyFill="1" applyBorder="1" applyAlignment="1">
      <alignment horizontal="center" vertical="center" wrapText="1"/>
      <protection/>
    </xf>
    <xf numFmtId="1" fontId="43" fillId="33" borderId="16" xfId="52" applyNumberFormat="1" applyFont="1" applyFill="1" applyBorder="1" applyAlignment="1">
      <alignment horizontal="center" vertical="center" wrapText="1"/>
      <protection/>
    </xf>
    <xf numFmtId="1" fontId="2" fillId="0" borderId="25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28" xfId="52" applyFont="1" applyFill="1" applyBorder="1" applyAlignment="1">
      <alignment horizontal="center" vertical="center" wrapText="1"/>
      <protection/>
    </xf>
    <xf numFmtId="0" fontId="7" fillId="0" borderId="29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0" fillId="0" borderId="0" xfId="52">
      <alignment/>
      <protection/>
    </xf>
    <xf numFmtId="0" fontId="45" fillId="0" borderId="0" xfId="52" applyFont="1" applyAlignment="1">
      <alignment horizontal="center"/>
      <protection/>
    </xf>
    <xf numFmtId="0" fontId="44" fillId="0" borderId="28" xfId="52" applyFont="1" applyBorder="1" applyAlignment="1">
      <alignment horizontal="center" vertical="center" wrapText="1"/>
      <protection/>
    </xf>
    <xf numFmtId="0" fontId="44" fillId="0" borderId="29" xfId="52" applyFont="1" applyBorder="1" applyAlignment="1">
      <alignment horizontal="center" vertical="center" wrapText="1"/>
      <protection/>
    </xf>
    <xf numFmtId="0" fontId="44" fillId="0" borderId="30" xfId="52" applyFont="1" applyBorder="1" applyAlignment="1">
      <alignment horizontal="center" vertical="center" wrapText="1"/>
      <protection/>
    </xf>
    <xf numFmtId="0" fontId="44" fillId="0" borderId="31" xfId="52" applyFont="1" applyBorder="1" applyAlignment="1">
      <alignment horizontal="center" vertical="center" wrapText="1"/>
      <protection/>
    </xf>
    <xf numFmtId="0" fontId="44" fillId="0" borderId="32" xfId="52" applyFont="1" applyBorder="1" applyAlignment="1">
      <alignment horizontal="center" vertical="center" wrapText="1"/>
      <protection/>
    </xf>
    <xf numFmtId="0" fontId="44" fillId="0" borderId="33" xfId="52" applyFont="1" applyBorder="1" applyAlignment="1">
      <alignment horizontal="center" vertical="center" wrapText="1"/>
      <protection/>
    </xf>
    <xf numFmtId="0" fontId="46" fillId="0" borderId="28" xfId="52" applyFont="1" applyFill="1" applyBorder="1" applyAlignment="1">
      <alignment horizontal="center" vertical="center" wrapText="1"/>
      <protection/>
    </xf>
    <xf numFmtId="0" fontId="46" fillId="0" borderId="29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71.421875" style="1" customWidth="1"/>
    <col min="2" max="2" width="6.00390625" style="1" customWidth="1"/>
    <col min="3" max="3" width="23.57421875" style="1" customWidth="1"/>
    <col min="4" max="4" width="14.8515625" style="1" customWidth="1"/>
    <col min="5" max="5" width="13.421875" style="1" customWidth="1"/>
    <col min="6" max="6" width="14.57421875" style="1" customWidth="1"/>
  </cols>
  <sheetData>
    <row r="1" spans="1:6" ht="15" customHeight="1">
      <c r="A1" s="85" t="s">
        <v>450</v>
      </c>
      <c r="B1" s="86"/>
      <c r="C1" s="86"/>
      <c r="D1" s="86"/>
      <c r="E1" s="86"/>
      <c r="F1" s="86"/>
    </row>
    <row r="2" spans="1:6" ht="12.75">
      <c r="A2" s="2"/>
      <c r="B2" s="2"/>
      <c r="C2" s="2"/>
      <c r="D2" s="2"/>
      <c r="E2" s="2"/>
      <c r="F2" s="15" t="s">
        <v>449</v>
      </c>
    </row>
    <row r="3" spans="1:6" ht="39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448</v>
      </c>
    </row>
    <row r="4" spans="1:6" ht="12.75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12.75">
      <c r="A5" s="5" t="s">
        <v>12</v>
      </c>
      <c r="B5" s="6">
        <v>10</v>
      </c>
      <c r="C5" s="7" t="s">
        <v>13</v>
      </c>
      <c r="D5" s="64">
        <v>563416822.65</v>
      </c>
      <c r="E5" s="64">
        <v>389107866.12</v>
      </c>
      <c r="F5" s="83">
        <f>SUM(E5/D5*100)</f>
        <v>69.0621668500867</v>
      </c>
    </row>
    <row r="6" spans="1:6" ht="12.75">
      <c r="A6" s="8" t="s">
        <v>14</v>
      </c>
      <c r="B6" s="9"/>
      <c r="C6" s="10"/>
      <c r="D6" s="65"/>
      <c r="E6" s="65"/>
      <c r="F6" s="84"/>
    </row>
    <row r="7" spans="1:6" ht="18" customHeight="1">
      <c r="A7" s="8" t="s">
        <v>15</v>
      </c>
      <c r="B7" s="11">
        <v>10</v>
      </c>
      <c r="C7" s="10" t="s">
        <v>16</v>
      </c>
      <c r="D7" s="65">
        <v>248135444.75</v>
      </c>
      <c r="E7" s="65">
        <v>171965786.14</v>
      </c>
      <c r="F7" s="84">
        <f>SUM(E7/D7*100)</f>
        <v>69.30319298528994</v>
      </c>
    </row>
    <row r="8" spans="1:6" ht="15.75" customHeight="1">
      <c r="A8" s="8" t="s">
        <v>17</v>
      </c>
      <c r="B8" s="11">
        <v>10</v>
      </c>
      <c r="C8" s="10" t="s">
        <v>18</v>
      </c>
      <c r="D8" s="65">
        <v>116714496</v>
      </c>
      <c r="E8" s="65">
        <v>76777222.56</v>
      </c>
      <c r="F8" s="84">
        <f aca="true" t="shared" si="0" ref="F8:F71">SUM(E8/D8*100)</f>
        <v>65.78207951135737</v>
      </c>
    </row>
    <row r="9" spans="1:6" ht="18" customHeight="1">
      <c r="A9" s="8" t="s">
        <v>19</v>
      </c>
      <c r="B9" s="11">
        <v>10</v>
      </c>
      <c r="C9" s="10" t="s">
        <v>20</v>
      </c>
      <c r="D9" s="65">
        <v>116714496</v>
      </c>
      <c r="E9" s="65">
        <v>76777222.56</v>
      </c>
      <c r="F9" s="84">
        <f t="shared" si="0"/>
        <v>65.78207951135737</v>
      </c>
    </row>
    <row r="10" spans="1:6" ht="52.5">
      <c r="A10" s="8" t="s">
        <v>21</v>
      </c>
      <c r="B10" s="11">
        <v>10</v>
      </c>
      <c r="C10" s="10" t="s">
        <v>22</v>
      </c>
      <c r="D10" s="65">
        <v>113064496</v>
      </c>
      <c r="E10" s="65">
        <v>73772507.17</v>
      </c>
      <c r="F10" s="84">
        <f t="shared" si="0"/>
        <v>65.24816346415236</v>
      </c>
    </row>
    <row r="11" spans="1:6" ht="66">
      <c r="A11" s="8" t="s">
        <v>23</v>
      </c>
      <c r="B11" s="11">
        <v>10</v>
      </c>
      <c r="C11" s="10" t="s">
        <v>24</v>
      </c>
      <c r="D11" s="65">
        <v>500000</v>
      </c>
      <c r="E11" s="65">
        <v>413972.99</v>
      </c>
      <c r="F11" s="84">
        <f t="shared" si="0"/>
        <v>82.794598</v>
      </c>
    </row>
    <row r="12" spans="1:6" ht="26.25">
      <c r="A12" s="8" t="s">
        <v>25</v>
      </c>
      <c r="B12" s="11">
        <v>10</v>
      </c>
      <c r="C12" s="10" t="s">
        <v>26</v>
      </c>
      <c r="D12" s="65">
        <v>650000</v>
      </c>
      <c r="E12" s="65">
        <v>649781.89</v>
      </c>
      <c r="F12" s="84">
        <f t="shared" si="0"/>
        <v>99.96644461538462</v>
      </c>
    </row>
    <row r="13" spans="1:6" ht="52.5">
      <c r="A13" s="8" t="s">
        <v>27</v>
      </c>
      <c r="B13" s="11">
        <v>10</v>
      </c>
      <c r="C13" s="10" t="s">
        <v>28</v>
      </c>
      <c r="D13" s="65">
        <v>2500000</v>
      </c>
      <c r="E13" s="65">
        <v>1940960.51</v>
      </c>
      <c r="F13" s="84">
        <f t="shared" si="0"/>
        <v>77.6384204</v>
      </c>
    </row>
    <row r="14" spans="1:6" ht="12.75">
      <c r="A14" s="8" t="s">
        <v>29</v>
      </c>
      <c r="B14" s="11">
        <v>10</v>
      </c>
      <c r="C14" s="10" t="s">
        <v>30</v>
      </c>
      <c r="D14" s="65">
        <v>20284566</v>
      </c>
      <c r="E14" s="65">
        <v>15261052.93</v>
      </c>
      <c r="F14" s="84">
        <f t="shared" si="0"/>
        <v>75.23480132628916</v>
      </c>
    </row>
    <row r="15" spans="1:6" ht="12.75">
      <c r="A15" s="8" t="s">
        <v>31</v>
      </c>
      <c r="B15" s="11">
        <v>10</v>
      </c>
      <c r="C15" s="10" t="s">
        <v>32</v>
      </c>
      <c r="D15" s="65">
        <v>6447444.01</v>
      </c>
      <c r="E15" s="65">
        <v>4455497.12</v>
      </c>
      <c r="F15" s="84">
        <f t="shared" si="0"/>
        <v>69.10485943095456</v>
      </c>
    </row>
    <row r="16" spans="1:6" ht="26.25">
      <c r="A16" s="8" t="s">
        <v>33</v>
      </c>
      <c r="B16" s="11">
        <v>10</v>
      </c>
      <c r="C16" s="10" t="s">
        <v>34</v>
      </c>
      <c r="D16" s="65">
        <v>4606944.01</v>
      </c>
      <c r="E16" s="65">
        <v>2851635.58</v>
      </c>
      <c r="F16" s="84">
        <f t="shared" si="0"/>
        <v>61.89863766110759</v>
      </c>
    </row>
    <row r="17" spans="1:6" ht="26.25">
      <c r="A17" s="8" t="s">
        <v>33</v>
      </c>
      <c r="B17" s="11">
        <v>10</v>
      </c>
      <c r="C17" s="10" t="s">
        <v>35</v>
      </c>
      <c r="D17" s="65">
        <v>4606944.01</v>
      </c>
      <c r="E17" s="65">
        <v>2851640.65</v>
      </c>
      <c r="F17" s="84">
        <f t="shared" si="0"/>
        <v>61.898747712369094</v>
      </c>
    </row>
    <row r="18" spans="1:6" ht="26.25">
      <c r="A18" s="8" t="s">
        <v>36</v>
      </c>
      <c r="B18" s="11">
        <v>10</v>
      </c>
      <c r="C18" s="10" t="s">
        <v>37</v>
      </c>
      <c r="D18" s="65">
        <v>0</v>
      </c>
      <c r="E18" s="65">
        <v>-5.07</v>
      </c>
      <c r="F18" s="84">
        <v>0</v>
      </c>
    </row>
    <row r="19" spans="1:6" ht="26.25">
      <c r="A19" s="8" t="s">
        <v>38</v>
      </c>
      <c r="B19" s="11">
        <v>10</v>
      </c>
      <c r="C19" s="10" t="s">
        <v>39</v>
      </c>
      <c r="D19" s="65">
        <v>1810000</v>
      </c>
      <c r="E19" s="65">
        <v>1582847.01</v>
      </c>
      <c r="F19" s="84">
        <f t="shared" si="0"/>
        <v>87.45011104972376</v>
      </c>
    </row>
    <row r="20" spans="1:6" ht="39">
      <c r="A20" s="8" t="s">
        <v>40</v>
      </c>
      <c r="B20" s="11">
        <v>10</v>
      </c>
      <c r="C20" s="10" t="s">
        <v>41</v>
      </c>
      <c r="D20" s="65">
        <v>1790000</v>
      </c>
      <c r="E20" s="65">
        <v>1581041.61</v>
      </c>
      <c r="F20" s="84">
        <f t="shared" si="0"/>
        <v>88.32634692737432</v>
      </c>
    </row>
    <row r="21" spans="1:6" ht="39">
      <c r="A21" s="8" t="s">
        <v>42</v>
      </c>
      <c r="B21" s="11">
        <v>10</v>
      </c>
      <c r="C21" s="10" t="s">
        <v>43</v>
      </c>
      <c r="D21" s="65">
        <v>20000</v>
      </c>
      <c r="E21" s="65">
        <v>1805.4</v>
      </c>
      <c r="F21" s="84">
        <f t="shared" si="0"/>
        <v>9.027000000000001</v>
      </c>
    </row>
    <row r="22" spans="1:6" ht="26.25">
      <c r="A22" s="8" t="s">
        <v>44</v>
      </c>
      <c r="B22" s="11">
        <v>10</v>
      </c>
      <c r="C22" s="10" t="s">
        <v>45</v>
      </c>
      <c r="D22" s="65">
        <v>30500</v>
      </c>
      <c r="E22" s="65">
        <v>21014.53</v>
      </c>
      <c r="F22" s="84">
        <f t="shared" si="0"/>
        <v>68.90009836065573</v>
      </c>
    </row>
    <row r="23" spans="1:6" ht="12.75">
      <c r="A23" s="8" t="s">
        <v>46</v>
      </c>
      <c r="B23" s="11">
        <v>10</v>
      </c>
      <c r="C23" s="10" t="s">
        <v>47</v>
      </c>
      <c r="D23" s="65">
        <v>10287060</v>
      </c>
      <c r="E23" s="65">
        <v>7685644.24</v>
      </c>
      <c r="F23" s="84">
        <f t="shared" si="0"/>
        <v>74.7117664327806</v>
      </c>
    </row>
    <row r="24" spans="1:6" ht="12.75">
      <c r="A24" s="8" t="s">
        <v>46</v>
      </c>
      <c r="B24" s="11">
        <v>10</v>
      </c>
      <c r="C24" s="10" t="s">
        <v>48</v>
      </c>
      <c r="D24" s="65">
        <v>10286860</v>
      </c>
      <c r="E24" s="65">
        <v>7685472.22</v>
      </c>
      <c r="F24" s="84">
        <f t="shared" si="0"/>
        <v>74.71154676937374</v>
      </c>
    </row>
    <row r="25" spans="1:6" ht="26.25">
      <c r="A25" s="8" t="s">
        <v>49</v>
      </c>
      <c r="B25" s="11">
        <v>10</v>
      </c>
      <c r="C25" s="10" t="s">
        <v>50</v>
      </c>
      <c r="D25" s="65">
        <v>200</v>
      </c>
      <c r="E25" s="65">
        <v>172.02</v>
      </c>
      <c r="F25" s="84">
        <f t="shared" si="0"/>
        <v>86.01</v>
      </c>
    </row>
    <row r="26" spans="1:6" ht="12.75">
      <c r="A26" s="8" t="s">
        <v>51</v>
      </c>
      <c r="B26" s="11">
        <v>10</v>
      </c>
      <c r="C26" s="10" t="s">
        <v>52</v>
      </c>
      <c r="D26" s="65">
        <v>2376161.99</v>
      </c>
      <c r="E26" s="65">
        <v>2347963.99</v>
      </c>
      <c r="F26" s="84">
        <f t="shared" si="0"/>
        <v>98.81329639483039</v>
      </c>
    </row>
    <row r="27" spans="1:6" ht="12.75">
      <c r="A27" s="8" t="s">
        <v>51</v>
      </c>
      <c r="B27" s="11">
        <v>10</v>
      </c>
      <c r="C27" s="10" t="s">
        <v>53</v>
      </c>
      <c r="D27" s="65">
        <v>2376161.99</v>
      </c>
      <c r="E27" s="65">
        <v>2347963.99</v>
      </c>
      <c r="F27" s="84">
        <f t="shared" si="0"/>
        <v>98.81329639483039</v>
      </c>
    </row>
    <row r="28" spans="1:6" ht="12.75">
      <c r="A28" s="8" t="s">
        <v>54</v>
      </c>
      <c r="B28" s="11">
        <v>10</v>
      </c>
      <c r="C28" s="10" t="s">
        <v>55</v>
      </c>
      <c r="D28" s="65">
        <v>1173900</v>
      </c>
      <c r="E28" s="65">
        <v>771947.58</v>
      </c>
      <c r="F28" s="84">
        <f t="shared" si="0"/>
        <v>65.75922821364682</v>
      </c>
    </row>
    <row r="29" spans="1:6" ht="26.25">
      <c r="A29" s="8" t="s">
        <v>56</v>
      </c>
      <c r="B29" s="11">
        <v>10</v>
      </c>
      <c r="C29" s="10" t="s">
        <v>57</v>
      </c>
      <c r="D29" s="65">
        <v>1173900</v>
      </c>
      <c r="E29" s="65">
        <v>771947.58</v>
      </c>
      <c r="F29" s="84">
        <f t="shared" si="0"/>
        <v>65.75922821364682</v>
      </c>
    </row>
    <row r="30" spans="1:6" ht="12.75">
      <c r="A30" s="8" t="s">
        <v>58</v>
      </c>
      <c r="B30" s="11">
        <v>10</v>
      </c>
      <c r="C30" s="10" t="s">
        <v>59</v>
      </c>
      <c r="D30" s="65">
        <v>11118000</v>
      </c>
      <c r="E30" s="65">
        <v>7893346.9</v>
      </c>
      <c r="F30" s="84">
        <f t="shared" si="0"/>
        <v>70.99610451520057</v>
      </c>
    </row>
    <row r="31" spans="1:6" ht="26.25">
      <c r="A31" s="8" t="s">
        <v>60</v>
      </c>
      <c r="B31" s="11">
        <v>10</v>
      </c>
      <c r="C31" s="10" t="s">
        <v>61</v>
      </c>
      <c r="D31" s="65">
        <v>6186800</v>
      </c>
      <c r="E31" s="65">
        <v>4681965.56</v>
      </c>
      <c r="F31" s="84">
        <f t="shared" si="0"/>
        <v>75.67669166612788</v>
      </c>
    </row>
    <row r="32" spans="1:6" ht="26.25">
      <c r="A32" s="8" t="s">
        <v>62</v>
      </c>
      <c r="B32" s="11">
        <v>10</v>
      </c>
      <c r="C32" s="10" t="s">
        <v>63</v>
      </c>
      <c r="D32" s="65">
        <v>6186800</v>
      </c>
      <c r="E32" s="65">
        <v>4681965.56</v>
      </c>
      <c r="F32" s="84">
        <f t="shared" si="0"/>
        <v>75.67669166612788</v>
      </c>
    </row>
    <row r="33" spans="1:6" ht="52.5">
      <c r="A33" s="8" t="s">
        <v>64</v>
      </c>
      <c r="B33" s="11">
        <v>10</v>
      </c>
      <c r="C33" s="10" t="s">
        <v>65</v>
      </c>
      <c r="D33" s="65">
        <v>200600</v>
      </c>
      <c r="E33" s="65">
        <v>142500</v>
      </c>
      <c r="F33" s="84">
        <f t="shared" si="0"/>
        <v>71.03688933200398</v>
      </c>
    </row>
    <row r="34" spans="1:6" ht="26.25">
      <c r="A34" s="8" t="s">
        <v>66</v>
      </c>
      <c r="B34" s="11">
        <v>10</v>
      </c>
      <c r="C34" s="10" t="s">
        <v>67</v>
      </c>
      <c r="D34" s="65">
        <v>4730600</v>
      </c>
      <c r="E34" s="65">
        <v>3068881.34</v>
      </c>
      <c r="F34" s="84">
        <f t="shared" si="0"/>
        <v>64.87298313110388</v>
      </c>
    </row>
    <row r="35" spans="1:6" ht="52.5">
      <c r="A35" s="8" t="s">
        <v>68</v>
      </c>
      <c r="B35" s="11">
        <v>10</v>
      </c>
      <c r="C35" s="10" t="s">
        <v>69</v>
      </c>
      <c r="D35" s="65">
        <v>100100</v>
      </c>
      <c r="E35" s="65">
        <v>8320</v>
      </c>
      <c r="F35" s="84">
        <f t="shared" si="0"/>
        <v>8.311688311688311</v>
      </c>
    </row>
    <row r="36" spans="1:6" ht="26.25">
      <c r="A36" s="8" t="s">
        <v>70</v>
      </c>
      <c r="B36" s="11">
        <v>10</v>
      </c>
      <c r="C36" s="10" t="s">
        <v>71</v>
      </c>
      <c r="D36" s="65">
        <v>3578550</v>
      </c>
      <c r="E36" s="65">
        <v>2085661.34</v>
      </c>
      <c r="F36" s="84">
        <f t="shared" si="0"/>
        <v>58.28230260859846</v>
      </c>
    </row>
    <row r="37" spans="1:6" ht="26.25">
      <c r="A37" s="8" t="s">
        <v>72</v>
      </c>
      <c r="B37" s="11">
        <v>10</v>
      </c>
      <c r="C37" s="10" t="s">
        <v>73</v>
      </c>
      <c r="D37" s="65">
        <v>256100</v>
      </c>
      <c r="E37" s="65">
        <v>193050</v>
      </c>
      <c r="F37" s="84">
        <f t="shared" si="0"/>
        <v>75.38071065989847</v>
      </c>
    </row>
    <row r="38" spans="1:6" ht="52.5">
      <c r="A38" s="8" t="s">
        <v>74</v>
      </c>
      <c r="B38" s="11">
        <v>10</v>
      </c>
      <c r="C38" s="10" t="s">
        <v>75</v>
      </c>
      <c r="D38" s="65">
        <v>766850</v>
      </c>
      <c r="E38" s="65">
        <v>766850</v>
      </c>
      <c r="F38" s="84">
        <f t="shared" si="0"/>
        <v>100</v>
      </c>
    </row>
    <row r="39" spans="1:6" ht="52.5">
      <c r="A39" s="8" t="s">
        <v>76</v>
      </c>
      <c r="B39" s="11">
        <v>10</v>
      </c>
      <c r="C39" s="10" t="s">
        <v>77</v>
      </c>
      <c r="D39" s="65">
        <v>766850</v>
      </c>
      <c r="E39" s="65">
        <v>766850</v>
      </c>
      <c r="F39" s="84">
        <f t="shared" si="0"/>
        <v>100</v>
      </c>
    </row>
    <row r="40" spans="1:6" ht="12.75">
      <c r="A40" s="8" t="s">
        <v>78</v>
      </c>
      <c r="B40" s="11">
        <v>10</v>
      </c>
      <c r="C40" s="10" t="s">
        <v>79</v>
      </c>
      <c r="D40" s="65">
        <v>29000</v>
      </c>
      <c r="E40" s="65">
        <v>15000</v>
      </c>
      <c r="F40" s="84">
        <f t="shared" si="0"/>
        <v>51.724137931034484</v>
      </c>
    </row>
    <row r="41" spans="1:6" ht="26.25">
      <c r="A41" s="8" t="s">
        <v>80</v>
      </c>
      <c r="B41" s="11">
        <v>10</v>
      </c>
      <c r="C41" s="10" t="s">
        <v>81</v>
      </c>
      <c r="D41" s="65">
        <v>93089179.47</v>
      </c>
      <c r="E41" s="65">
        <v>65339857.48</v>
      </c>
      <c r="F41" s="84">
        <f t="shared" si="0"/>
        <v>70.1906041626</v>
      </c>
    </row>
    <row r="42" spans="1:6" ht="52.5">
      <c r="A42" s="8" t="s">
        <v>82</v>
      </c>
      <c r="B42" s="11">
        <v>10</v>
      </c>
      <c r="C42" s="10" t="s">
        <v>83</v>
      </c>
      <c r="D42" s="65">
        <v>92758493.12</v>
      </c>
      <c r="E42" s="65">
        <v>65044667.57</v>
      </c>
      <c r="F42" s="84">
        <f t="shared" si="0"/>
        <v>70.12260051039519</v>
      </c>
    </row>
    <row r="43" spans="1:6" ht="39">
      <c r="A43" s="8" t="s">
        <v>84</v>
      </c>
      <c r="B43" s="11">
        <v>10</v>
      </c>
      <c r="C43" s="10" t="s">
        <v>85</v>
      </c>
      <c r="D43" s="65">
        <v>90958493.12</v>
      </c>
      <c r="E43" s="65">
        <v>63632579.31</v>
      </c>
      <c r="F43" s="84">
        <f t="shared" si="0"/>
        <v>69.95782045998786</v>
      </c>
    </row>
    <row r="44" spans="1:6" ht="66">
      <c r="A44" s="8" t="s">
        <v>86</v>
      </c>
      <c r="B44" s="11">
        <v>10</v>
      </c>
      <c r="C44" s="10" t="s">
        <v>87</v>
      </c>
      <c r="D44" s="65">
        <v>90958493.12</v>
      </c>
      <c r="E44" s="65">
        <v>63632579.31</v>
      </c>
      <c r="F44" s="84">
        <f t="shared" si="0"/>
        <v>69.95782045998786</v>
      </c>
    </row>
    <row r="45" spans="1:6" ht="52.5">
      <c r="A45" s="8" t="s">
        <v>88</v>
      </c>
      <c r="B45" s="11">
        <v>10</v>
      </c>
      <c r="C45" s="10" t="s">
        <v>89</v>
      </c>
      <c r="D45" s="65">
        <v>1800000</v>
      </c>
      <c r="E45" s="65">
        <v>1412088.26</v>
      </c>
      <c r="F45" s="84">
        <f t="shared" si="0"/>
        <v>78.44934777777777</v>
      </c>
    </row>
    <row r="46" spans="1:6" ht="39">
      <c r="A46" s="8" t="s">
        <v>90</v>
      </c>
      <c r="B46" s="11">
        <v>10</v>
      </c>
      <c r="C46" s="10" t="s">
        <v>91</v>
      </c>
      <c r="D46" s="65">
        <v>1800000</v>
      </c>
      <c r="E46" s="65">
        <v>1412088.26</v>
      </c>
      <c r="F46" s="84">
        <f t="shared" si="0"/>
        <v>78.44934777777777</v>
      </c>
    </row>
    <row r="47" spans="1:6" ht="26.25">
      <c r="A47" s="8" t="s">
        <v>92</v>
      </c>
      <c r="B47" s="11">
        <v>10</v>
      </c>
      <c r="C47" s="10" t="s">
        <v>93</v>
      </c>
      <c r="D47" s="65">
        <v>93234.99</v>
      </c>
      <c r="E47" s="65">
        <v>93234.99</v>
      </c>
      <c r="F47" s="84">
        <f t="shared" si="0"/>
        <v>100</v>
      </c>
    </row>
    <row r="48" spans="1:6" ht="26.25">
      <c r="A48" s="8" t="s">
        <v>94</v>
      </c>
      <c r="B48" s="11">
        <v>10</v>
      </c>
      <c r="C48" s="10" t="s">
        <v>95</v>
      </c>
      <c r="D48" s="65">
        <v>93234.99</v>
      </c>
      <c r="E48" s="65">
        <v>93234.99</v>
      </c>
      <c r="F48" s="84">
        <f t="shared" si="0"/>
        <v>100</v>
      </c>
    </row>
    <row r="49" spans="1:6" ht="92.25">
      <c r="A49" s="8" t="s">
        <v>96</v>
      </c>
      <c r="B49" s="11">
        <v>10</v>
      </c>
      <c r="C49" s="10" t="s">
        <v>97</v>
      </c>
      <c r="D49" s="65">
        <v>163.96</v>
      </c>
      <c r="E49" s="65">
        <v>163.96</v>
      </c>
      <c r="F49" s="84">
        <f t="shared" si="0"/>
        <v>100</v>
      </c>
    </row>
    <row r="50" spans="1:6" ht="66">
      <c r="A50" s="8" t="s">
        <v>98</v>
      </c>
      <c r="B50" s="11">
        <v>10</v>
      </c>
      <c r="C50" s="10" t="s">
        <v>99</v>
      </c>
      <c r="D50" s="65">
        <v>93071.03</v>
      </c>
      <c r="E50" s="65">
        <v>93071.03</v>
      </c>
      <c r="F50" s="84">
        <f t="shared" si="0"/>
        <v>100</v>
      </c>
    </row>
    <row r="51" spans="1:6" ht="12.75">
      <c r="A51" s="8" t="s">
        <v>100</v>
      </c>
      <c r="B51" s="11">
        <v>10</v>
      </c>
      <c r="C51" s="10" t="s">
        <v>101</v>
      </c>
      <c r="D51" s="65">
        <v>6000</v>
      </c>
      <c r="E51" s="65">
        <v>2118</v>
      </c>
      <c r="F51" s="84">
        <f t="shared" si="0"/>
        <v>35.3</v>
      </c>
    </row>
    <row r="52" spans="1:6" ht="26.25">
      <c r="A52" s="8" t="s">
        <v>102</v>
      </c>
      <c r="B52" s="11">
        <v>10</v>
      </c>
      <c r="C52" s="10" t="s">
        <v>103</v>
      </c>
      <c r="D52" s="65">
        <v>6000</v>
      </c>
      <c r="E52" s="65">
        <v>2118</v>
      </c>
      <c r="F52" s="84">
        <f t="shared" si="0"/>
        <v>35.3</v>
      </c>
    </row>
    <row r="53" spans="1:6" ht="39">
      <c r="A53" s="8" t="s">
        <v>104</v>
      </c>
      <c r="B53" s="11">
        <v>10</v>
      </c>
      <c r="C53" s="10" t="s">
        <v>105</v>
      </c>
      <c r="D53" s="65">
        <v>6000</v>
      </c>
      <c r="E53" s="65">
        <v>2118</v>
      </c>
      <c r="F53" s="84">
        <f t="shared" si="0"/>
        <v>35.3</v>
      </c>
    </row>
    <row r="54" spans="1:6" ht="52.5">
      <c r="A54" s="8" t="s">
        <v>106</v>
      </c>
      <c r="B54" s="11">
        <v>10</v>
      </c>
      <c r="C54" s="10" t="s">
        <v>107</v>
      </c>
      <c r="D54" s="65">
        <v>231451.36</v>
      </c>
      <c r="E54" s="65">
        <v>199836.92</v>
      </c>
      <c r="F54" s="84">
        <f t="shared" si="0"/>
        <v>86.34078451731718</v>
      </c>
    </row>
    <row r="55" spans="1:6" ht="52.5">
      <c r="A55" s="8" t="s">
        <v>108</v>
      </c>
      <c r="B55" s="11">
        <v>10</v>
      </c>
      <c r="C55" s="10" t="s">
        <v>109</v>
      </c>
      <c r="D55" s="65">
        <v>231451.36</v>
      </c>
      <c r="E55" s="65">
        <v>199836.92</v>
      </c>
      <c r="F55" s="84">
        <f t="shared" si="0"/>
        <v>86.34078451731718</v>
      </c>
    </row>
    <row r="56" spans="1:6" ht="52.5">
      <c r="A56" s="8" t="s">
        <v>110</v>
      </c>
      <c r="B56" s="11">
        <v>10</v>
      </c>
      <c r="C56" s="10" t="s">
        <v>111</v>
      </c>
      <c r="D56" s="65">
        <v>231451.36</v>
      </c>
      <c r="E56" s="65">
        <v>199836.92</v>
      </c>
      <c r="F56" s="84">
        <f t="shared" si="0"/>
        <v>86.34078451731718</v>
      </c>
    </row>
    <row r="57" spans="1:6" ht="12.75">
      <c r="A57" s="8" t="s">
        <v>112</v>
      </c>
      <c r="B57" s="11">
        <v>10</v>
      </c>
      <c r="C57" s="10" t="s">
        <v>113</v>
      </c>
      <c r="D57" s="65">
        <v>1658000</v>
      </c>
      <c r="E57" s="65">
        <v>1313464.04</v>
      </c>
      <c r="F57" s="84">
        <f t="shared" si="0"/>
        <v>79.21978528347407</v>
      </c>
    </row>
    <row r="58" spans="1:6" ht="12.75">
      <c r="A58" s="8" t="s">
        <v>114</v>
      </c>
      <c r="B58" s="11">
        <v>10</v>
      </c>
      <c r="C58" s="10" t="s">
        <v>115</v>
      </c>
      <c r="D58" s="65">
        <v>1658000</v>
      </c>
      <c r="E58" s="65">
        <v>1313464.04</v>
      </c>
      <c r="F58" s="84">
        <f t="shared" si="0"/>
        <v>79.21978528347407</v>
      </c>
    </row>
    <row r="59" spans="1:6" ht="26.25">
      <c r="A59" s="8" t="s">
        <v>116</v>
      </c>
      <c r="B59" s="11">
        <v>10</v>
      </c>
      <c r="C59" s="10" t="s">
        <v>117</v>
      </c>
      <c r="D59" s="65">
        <v>630000</v>
      </c>
      <c r="E59" s="65">
        <v>486848.27</v>
      </c>
      <c r="F59" s="84">
        <f t="shared" si="0"/>
        <v>77.27750317460318</v>
      </c>
    </row>
    <row r="60" spans="1:6" ht="12.75">
      <c r="A60" s="8" t="s">
        <v>118</v>
      </c>
      <c r="B60" s="11">
        <v>10</v>
      </c>
      <c r="C60" s="10" t="s">
        <v>119</v>
      </c>
      <c r="D60" s="65">
        <v>65000</v>
      </c>
      <c r="E60" s="65">
        <v>388.11</v>
      </c>
      <c r="F60" s="84">
        <f t="shared" si="0"/>
        <v>0.5970923076923077</v>
      </c>
    </row>
    <row r="61" spans="1:6" ht="12.75">
      <c r="A61" s="8" t="s">
        <v>120</v>
      </c>
      <c r="B61" s="11">
        <v>10</v>
      </c>
      <c r="C61" s="10" t="s">
        <v>121</v>
      </c>
      <c r="D61" s="65">
        <v>231000</v>
      </c>
      <c r="E61" s="65">
        <v>219530.99</v>
      </c>
      <c r="F61" s="84">
        <f t="shared" si="0"/>
        <v>95.03506060606061</v>
      </c>
    </row>
    <row r="62" spans="1:6" ht="12.75">
      <c r="A62" s="8" t="s">
        <v>122</v>
      </c>
      <c r="B62" s="11">
        <v>10</v>
      </c>
      <c r="C62" s="10" t="s">
        <v>123</v>
      </c>
      <c r="D62" s="65">
        <v>225000</v>
      </c>
      <c r="E62" s="65">
        <v>219421.56</v>
      </c>
      <c r="F62" s="84">
        <f t="shared" si="0"/>
        <v>97.52069333333333</v>
      </c>
    </row>
    <row r="63" spans="1:6" ht="12.75">
      <c r="A63" s="8" t="s">
        <v>124</v>
      </c>
      <c r="B63" s="11">
        <v>10</v>
      </c>
      <c r="C63" s="10" t="s">
        <v>125</v>
      </c>
      <c r="D63" s="65">
        <v>6000</v>
      </c>
      <c r="E63" s="65">
        <v>109.43</v>
      </c>
      <c r="F63" s="84">
        <f t="shared" si="0"/>
        <v>1.8238333333333336</v>
      </c>
    </row>
    <row r="64" spans="1:6" ht="26.25">
      <c r="A64" s="8" t="s">
        <v>126</v>
      </c>
      <c r="B64" s="11">
        <v>10</v>
      </c>
      <c r="C64" s="10" t="s">
        <v>127</v>
      </c>
      <c r="D64" s="65">
        <v>732000</v>
      </c>
      <c r="E64" s="65">
        <v>606696.67</v>
      </c>
      <c r="F64" s="84">
        <f t="shared" si="0"/>
        <v>82.88205874316941</v>
      </c>
    </row>
    <row r="65" spans="1:6" ht="26.25">
      <c r="A65" s="8" t="s">
        <v>128</v>
      </c>
      <c r="B65" s="11">
        <v>10</v>
      </c>
      <c r="C65" s="10" t="s">
        <v>129</v>
      </c>
      <c r="D65" s="65">
        <v>8764</v>
      </c>
      <c r="E65" s="65">
        <v>8764</v>
      </c>
      <c r="F65" s="84">
        <f t="shared" si="0"/>
        <v>100</v>
      </c>
    </row>
    <row r="66" spans="1:6" ht="12.75">
      <c r="A66" s="8" t="s">
        <v>130</v>
      </c>
      <c r="B66" s="11">
        <v>10</v>
      </c>
      <c r="C66" s="10" t="s">
        <v>131</v>
      </c>
      <c r="D66" s="65">
        <v>8764</v>
      </c>
      <c r="E66" s="65">
        <v>8764</v>
      </c>
      <c r="F66" s="84">
        <f t="shared" si="0"/>
        <v>100</v>
      </c>
    </row>
    <row r="67" spans="1:6" ht="12.75">
      <c r="A67" s="8" t="s">
        <v>132</v>
      </c>
      <c r="B67" s="11">
        <v>10</v>
      </c>
      <c r="C67" s="10" t="s">
        <v>133</v>
      </c>
      <c r="D67" s="65">
        <v>8764</v>
      </c>
      <c r="E67" s="65">
        <v>8764</v>
      </c>
      <c r="F67" s="84">
        <f t="shared" si="0"/>
        <v>100</v>
      </c>
    </row>
    <row r="68" spans="1:6" ht="26.25">
      <c r="A68" s="8" t="s">
        <v>134</v>
      </c>
      <c r="B68" s="11">
        <v>10</v>
      </c>
      <c r="C68" s="10" t="s">
        <v>135</v>
      </c>
      <c r="D68" s="65">
        <v>8764</v>
      </c>
      <c r="E68" s="65">
        <v>8764</v>
      </c>
      <c r="F68" s="84">
        <f t="shared" si="0"/>
        <v>100</v>
      </c>
    </row>
    <row r="69" spans="1:6" ht="12.75">
      <c r="A69" s="8" t="s">
        <v>136</v>
      </c>
      <c r="B69" s="11">
        <v>10</v>
      </c>
      <c r="C69" s="10" t="s">
        <v>137</v>
      </c>
      <c r="D69" s="65">
        <v>1099839.02</v>
      </c>
      <c r="E69" s="65">
        <v>2820437.1</v>
      </c>
      <c r="F69" s="84">
        <f t="shared" si="0"/>
        <v>256.44090168759425</v>
      </c>
    </row>
    <row r="70" spans="1:6" ht="52.5">
      <c r="A70" s="8" t="s">
        <v>138</v>
      </c>
      <c r="B70" s="11">
        <v>10</v>
      </c>
      <c r="C70" s="10" t="s">
        <v>139</v>
      </c>
      <c r="D70" s="65">
        <v>242000</v>
      </c>
      <c r="E70" s="65">
        <v>374228</v>
      </c>
      <c r="F70" s="84">
        <f t="shared" si="0"/>
        <v>154.6396694214876</v>
      </c>
    </row>
    <row r="71" spans="1:6" ht="52.5">
      <c r="A71" s="8" t="s">
        <v>140</v>
      </c>
      <c r="B71" s="11">
        <v>10</v>
      </c>
      <c r="C71" s="10" t="s">
        <v>141</v>
      </c>
      <c r="D71" s="65">
        <v>242000</v>
      </c>
      <c r="E71" s="65">
        <v>374228</v>
      </c>
      <c r="F71" s="84">
        <f t="shared" si="0"/>
        <v>154.6396694214876</v>
      </c>
    </row>
    <row r="72" spans="1:6" ht="52.5">
      <c r="A72" s="8" t="s">
        <v>142</v>
      </c>
      <c r="B72" s="11">
        <v>10</v>
      </c>
      <c r="C72" s="10" t="s">
        <v>143</v>
      </c>
      <c r="D72" s="65">
        <v>242000</v>
      </c>
      <c r="E72" s="65">
        <v>374228</v>
      </c>
      <c r="F72" s="84">
        <f aca="true" t="shared" si="1" ref="F72:F135">SUM(E72/D72*100)</f>
        <v>154.6396694214876</v>
      </c>
    </row>
    <row r="73" spans="1:6" ht="26.25">
      <c r="A73" s="8" t="s">
        <v>144</v>
      </c>
      <c r="B73" s="11">
        <v>10</v>
      </c>
      <c r="C73" s="10" t="s">
        <v>145</v>
      </c>
      <c r="D73" s="65">
        <v>857839.02</v>
      </c>
      <c r="E73" s="65">
        <v>2446209.1</v>
      </c>
      <c r="F73" s="84">
        <f t="shared" si="1"/>
        <v>285.15945800646836</v>
      </c>
    </row>
    <row r="74" spans="1:6" ht="26.25">
      <c r="A74" s="8" t="s">
        <v>146</v>
      </c>
      <c r="B74" s="11">
        <v>10</v>
      </c>
      <c r="C74" s="10" t="s">
        <v>147</v>
      </c>
      <c r="D74" s="65">
        <v>789033.6</v>
      </c>
      <c r="E74" s="65">
        <v>2156028.23</v>
      </c>
      <c r="F74" s="84">
        <f t="shared" si="1"/>
        <v>273.24922918364945</v>
      </c>
    </row>
    <row r="75" spans="1:6" ht="39">
      <c r="A75" s="8" t="s">
        <v>148</v>
      </c>
      <c r="B75" s="11">
        <v>10</v>
      </c>
      <c r="C75" s="10" t="s">
        <v>149</v>
      </c>
      <c r="D75" s="65">
        <v>789033.6</v>
      </c>
      <c r="E75" s="65">
        <v>2156028.23</v>
      </c>
      <c r="F75" s="84">
        <f t="shared" si="1"/>
        <v>273.24922918364945</v>
      </c>
    </row>
    <row r="76" spans="1:6" ht="39">
      <c r="A76" s="8" t="s">
        <v>150</v>
      </c>
      <c r="B76" s="11">
        <v>10</v>
      </c>
      <c r="C76" s="10" t="s">
        <v>151</v>
      </c>
      <c r="D76" s="65">
        <v>68805.42</v>
      </c>
      <c r="E76" s="65">
        <v>290180.87</v>
      </c>
      <c r="F76" s="84">
        <f t="shared" si="1"/>
        <v>421.74129596185884</v>
      </c>
    </row>
    <row r="77" spans="1:6" ht="39">
      <c r="A77" s="8" t="s">
        <v>152</v>
      </c>
      <c r="B77" s="11">
        <v>10</v>
      </c>
      <c r="C77" s="10" t="s">
        <v>153</v>
      </c>
      <c r="D77" s="65">
        <v>68805.42</v>
      </c>
      <c r="E77" s="65">
        <v>290180.87</v>
      </c>
      <c r="F77" s="84">
        <f t="shared" si="1"/>
        <v>421.74129596185884</v>
      </c>
    </row>
    <row r="78" spans="1:6" ht="12.75">
      <c r="A78" s="8" t="s">
        <v>154</v>
      </c>
      <c r="B78" s="11">
        <v>10</v>
      </c>
      <c r="C78" s="10" t="s">
        <v>155</v>
      </c>
      <c r="D78" s="65">
        <v>4040220.87</v>
      </c>
      <c r="E78" s="65">
        <v>2427344.57</v>
      </c>
      <c r="F78" s="84">
        <f t="shared" si="1"/>
        <v>60.079501792187905</v>
      </c>
    </row>
    <row r="79" spans="1:6" ht="12.75">
      <c r="A79" s="8" t="s">
        <v>156</v>
      </c>
      <c r="B79" s="11">
        <v>10</v>
      </c>
      <c r="C79" s="10" t="s">
        <v>157</v>
      </c>
      <c r="D79" s="65">
        <v>118700</v>
      </c>
      <c r="E79" s="65">
        <v>38377.85</v>
      </c>
      <c r="F79" s="84">
        <f t="shared" si="1"/>
        <v>32.33180286436394</v>
      </c>
    </row>
    <row r="80" spans="1:6" ht="52.5">
      <c r="A80" s="8" t="s">
        <v>158</v>
      </c>
      <c r="B80" s="11">
        <v>10</v>
      </c>
      <c r="C80" s="10" t="s">
        <v>159</v>
      </c>
      <c r="D80" s="65">
        <v>105600</v>
      </c>
      <c r="E80" s="65">
        <v>29209.98</v>
      </c>
      <c r="F80" s="84">
        <f t="shared" si="1"/>
        <v>27.660965909090905</v>
      </c>
    </row>
    <row r="81" spans="1:6" ht="39">
      <c r="A81" s="8" t="s">
        <v>160</v>
      </c>
      <c r="B81" s="11">
        <v>10</v>
      </c>
      <c r="C81" s="10" t="s">
        <v>161</v>
      </c>
      <c r="D81" s="65">
        <v>13100</v>
      </c>
      <c r="E81" s="65">
        <v>9167.87</v>
      </c>
      <c r="F81" s="84">
        <f t="shared" si="1"/>
        <v>69.98374045801528</v>
      </c>
    </row>
    <row r="82" spans="1:6" ht="39">
      <c r="A82" s="8" t="s">
        <v>162</v>
      </c>
      <c r="B82" s="11">
        <v>10</v>
      </c>
      <c r="C82" s="10" t="s">
        <v>163</v>
      </c>
      <c r="D82" s="65">
        <v>185400</v>
      </c>
      <c r="E82" s="65">
        <v>30000</v>
      </c>
      <c r="F82" s="84">
        <f t="shared" si="1"/>
        <v>16.181229773462782</v>
      </c>
    </row>
    <row r="83" spans="1:6" ht="39">
      <c r="A83" s="8" t="s">
        <v>164</v>
      </c>
      <c r="B83" s="11">
        <v>10</v>
      </c>
      <c r="C83" s="10" t="s">
        <v>165</v>
      </c>
      <c r="D83" s="65">
        <v>181704.43</v>
      </c>
      <c r="E83" s="65">
        <v>74793.29</v>
      </c>
      <c r="F83" s="84">
        <f t="shared" si="1"/>
        <v>41.162061926613454</v>
      </c>
    </row>
    <row r="84" spans="1:6" ht="39">
      <c r="A84" s="8" t="s">
        <v>166</v>
      </c>
      <c r="B84" s="11">
        <v>10</v>
      </c>
      <c r="C84" s="10" t="s">
        <v>167</v>
      </c>
      <c r="D84" s="65">
        <v>181704.43</v>
      </c>
      <c r="E84" s="65">
        <v>74793.29</v>
      </c>
      <c r="F84" s="84">
        <f t="shared" si="1"/>
        <v>41.162061926613454</v>
      </c>
    </row>
    <row r="85" spans="1:6" ht="26.25">
      <c r="A85" s="8" t="s">
        <v>168</v>
      </c>
      <c r="B85" s="11">
        <v>10</v>
      </c>
      <c r="C85" s="10" t="s">
        <v>169</v>
      </c>
      <c r="D85" s="65">
        <v>22100</v>
      </c>
      <c r="E85" s="65">
        <v>0</v>
      </c>
      <c r="F85" s="84">
        <f t="shared" si="1"/>
        <v>0</v>
      </c>
    </row>
    <row r="86" spans="1:6" ht="39">
      <c r="A86" s="8" t="s">
        <v>170</v>
      </c>
      <c r="B86" s="11">
        <v>10</v>
      </c>
      <c r="C86" s="10" t="s">
        <v>171</v>
      </c>
      <c r="D86" s="65">
        <v>22100</v>
      </c>
      <c r="E86" s="65">
        <v>0</v>
      </c>
      <c r="F86" s="84">
        <f t="shared" si="1"/>
        <v>0</v>
      </c>
    </row>
    <row r="87" spans="1:6" ht="12.75">
      <c r="A87" s="8" t="s">
        <v>172</v>
      </c>
      <c r="B87" s="11">
        <v>10</v>
      </c>
      <c r="C87" s="10" t="s">
        <v>173</v>
      </c>
      <c r="D87" s="65">
        <v>38500</v>
      </c>
      <c r="E87" s="65">
        <v>38500</v>
      </c>
      <c r="F87" s="84">
        <f t="shared" si="1"/>
        <v>100</v>
      </c>
    </row>
    <row r="88" spans="1:6" ht="39">
      <c r="A88" s="8" t="s">
        <v>174</v>
      </c>
      <c r="B88" s="11">
        <v>10</v>
      </c>
      <c r="C88" s="10" t="s">
        <v>175</v>
      </c>
      <c r="D88" s="65">
        <v>38500</v>
      </c>
      <c r="E88" s="65">
        <v>38500</v>
      </c>
      <c r="F88" s="84">
        <f t="shared" si="1"/>
        <v>100</v>
      </c>
    </row>
    <row r="89" spans="1:6" ht="52.5">
      <c r="A89" s="8" t="s">
        <v>176</v>
      </c>
      <c r="B89" s="11">
        <v>10</v>
      </c>
      <c r="C89" s="10" t="s">
        <v>177</v>
      </c>
      <c r="D89" s="65">
        <v>38500</v>
      </c>
      <c r="E89" s="65">
        <v>38500</v>
      </c>
      <c r="F89" s="84">
        <f t="shared" si="1"/>
        <v>100</v>
      </c>
    </row>
    <row r="90" spans="1:6" ht="66">
      <c r="A90" s="8" t="s">
        <v>178</v>
      </c>
      <c r="B90" s="11">
        <v>10</v>
      </c>
      <c r="C90" s="10" t="s">
        <v>179</v>
      </c>
      <c r="D90" s="65">
        <v>936000.02</v>
      </c>
      <c r="E90" s="65">
        <v>623936.59</v>
      </c>
      <c r="F90" s="84">
        <f t="shared" si="1"/>
        <v>66.65989066966046</v>
      </c>
    </row>
    <row r="91" spans="1:6" ht="26.25">
      <c r="A91" s="8" t="s">
        <v>180</v>
      </c>
      <c r="B91" s="11">
        <v>10</v>
      </c>
      <c r="C91" s="10" t="s">
        <v>181</v>
      </c>
      <c r="D91" s="65">
        <v>642100</v>
      </c>
      <c r="E91" s="65">
        <v>400000</v>
      </c>
      <c r="F91" s="84">
        <f t="shared" si="1"/>
        <v>62.295592586824476</v>
      </c>
    </row>
    <row r="92" spans="1:6" ht="26.25">
      <c r="A92" s="8" t="s">
        <v>182</v>
      </c>
      <c r="B92" s="11">
        <v>10</v>
      </c>
      <c r="C92" s="10" t="s">
        <v>183</v>
      </c>
      <c r="D92" s="65">
        <v>1500.02</v>
      </c>
      <c r="E92" s="65">
        <v>1500.02</v>
      </c>
      <c r="F92" s="84">
        <f t="shared" si="1"/>
        <v>100</v>
      </c>
    </row>
    <row r="93" spans="1:6" ht="26.25">
      <c r="A93" s="8" t="s">
        <v>184</v>
      </c>
      <c r="B93" s="11">
        <v>10</v>
      </c>
      <c r="C93" s="10" t="s">
        <v>185</v>
      </c>
      <c r="D93" s="65">
        <v>10000</v>
      </c>
      <c r="E93" s="65">
        <v>10000</v>
      </c>
      <c r="F93" s="84">
        <f t="shared" si="1"/>
        <v>100</v>
      </c>
    </row>
    <row r="94" spans="1:6" ht="12.75">
      <c r="A94" s="8" t="s">
        <v>186</v>
      </c>
      <c r="B94" s="11">
        <v>10</v>
      </c>
      <c r="C94" s="10" t="s">
        <v>187</v>
      </c>
      <c r="D94" s="65">
        <v>22800</v>
      </c>
      <c r="E94" s="65">
        <v>0</v>
      </c>
      <c r="F94" s="84">
        <f t="shared" si="1"/>
        <v>0</v>
      </c>
    </row>
    <row r="95" spans="1:6" ht="12.75">
      <c r="A95" s="8" t="s">
        <v>186</v>
      </c>
      <c r="B95" s="11">
        <v>10</v>
      </c>
      <c r="C95" s="10" t="s">
        <v>188</v>
      </c>
      <c r="D95" s="65">
        <v>259600</v>
      </c>
      <c r="E95" s="65">
        <v>212436.57</v>
      </c>
      <c r="F95" s="84">
        <f t="shared" si="1"/>
        <v>81.83226887519261</v>
      </c>
    </row>
    <row r="96" spans="1:6" ht="39">
      <c r="A96" s="8" t="s">
        <v>189</v>
      </c>
      <c r="B96" s="11">
        <v>10</v>
      </c>
      <c r="C96" s="10" t="s">
        <v>190</v>
      </c>
      <c r="D96" s="65">
        <v>38568.42</v>
      </c>
      <c r="E96" s="65">
        <v>38568.42</v>
      </c>
      <c r="F96" s="84">
        <f t="shared" si="1"/>
        <v>100</v>
      </c>
    </row>
    <row r="97" spans="1:6" ht="12.75">
      <c r="A97" s="8" t="s">
        <v>191</v>
      </c>
      <c r="B97" s="11">
        <v>10</v>
      </c>
      <c r="C97" s="10" t="s">
        <v>192</v>
      </c>
      <c r="D97" s="65">
        <v>400000</v>
      </c>
      <c r="E97" s="65">
        <v>371487.79</v>
      </c>
      <c r="F97" s="84">
        <f t="shared" si="1"/>
        <v>92.87194749999999</v>
      </c>
    </row>
    <row r="98" spans="1:6" ht="26.25">
      <c r="A98" s="8" t="s">
        <v>193</v>
      </c>
      <c r="B98" s="11">
        <v>10</v>
      </c>
      <c r="C98" s="10" t="s">
        <v>194</v>
      </c>
      <c r="D98" s="65">
        <v>400000</v>
      </c>
      <c r="E98" s="65">
        <v>371487.79</v>
      </c>
      <c r="F98" s="84">
        <f t="shared" si="1"/>
        <v>92.87194749999999</v>
      </c>
    </row>
    <row r="99" spans="1:6" ht="39">
      <c r="A99" s="8" t="s">
        <v>195</v>
      </c>
      <c r="B99" s="11">
        <v>10</v>
      </c>
      <c r="C99" s="10" t="s">
        <v>196</v>
      </c>
      <c r="D99" s="65">
        <v>424956.37</v>
      </c>
      <c r="E99" s="65">
        <v>118800</v>
      </c>
      <c r="F99" s="84">
        <f t="shared" si="1"/>
        <v>27.9558110871476</v>
      </c>
    </row>
    <row r="100" spans="1:6" ht="49.5" customHeight="1">
      <c r="A100" s="8" t="s">
        <v>197</v>
      </c>
      <c r="B100" s="11">
        <v>10</v>
      </c>
      <c r="C100" s="10" t="s">
        <v>198</v>
      </c>
      <c r="D100" s="65">
        <v>255756.37</v>
      </c>
      <c r="E100" s="65">
        <v>109000</v>
      </c>
      <c r="F100" s="84">
        <f t="shared" si="1"/>
        <v>42.618684336190725</v>
      </c>
    </row>
    <row r="101" spans="1:6" ht="52.5">
      <c r="A101" s="8" t="s">
        <v>197</v>
      </c>
      <c r="B101" s="11">
        <v>10</v>
      </c>
      <c r="C101" s="10" t="s">
        <v>199</v>
      </c>
      <c r="D101" s="65">
        <v>98900</v>
      </c>
      <c r="E101" s="65">
        <v>9800</v>
      </c>
      <c r="F101" s="84">
        <f t="shared" si="1"/>
        <v>9.908998988877654</v>
      </c>
    </row>
    <row r="102" spans="1:6" ht="52.5">
      <c r="A102" s="8" t="s">
        <v>197</v>
      </c>
      <c r="B102" s="11">
        <v>10</v>
      </c>
      <c r="C102" s="10" t="s">
        <v>200</v>
      </c>
      <c r="D102" s="65">
        <v>70300</v>
      </c>
      <c r="E102" s="65">
        <v>0</v>
      </c>
      <c r="F102" s="84">
        <f t="shared" si="1"/>
        <v>0</v>
      </c>
    </row>
    <row r="103" spans="1:6" ht="12.75">
      <c r="A103" s="8" t="s">
        <v>201</v>
      </c>
      <c r="B103" s="11">
        <v>10</v>
      </c>
      <c r="C103" s="10" t="s">
        <v>202</v>
      </c>
      <c r="D103" s="65">
        <v>254500</v>
      </c>
      <c r="E103" s="65">
        <v>0</v>
      </c>
      <c r="F103" s="84">
        <f t="shared" si="1"/>
        <v>0</v>
      </c>
    </row>
    <row r="104" spans="1:6" ht="26.25">
      <c r="A104" s="8" t="s">
        <v>203</v>
      </c>
      <c r="B104" s="11">
        <v>10</v>
      </c>
      <c r="C104" s="10" t="s">
        <v>204</v>
      </c>
      <c r="D104" s="65">
        <v>254500</v>
      </c>
      <c r="E104" s="65">
        <v>0</v>
      </c>
      <c r="F104" s="84">
        <f t="shared" si="1"/>
        <v>0</v>
      </c>
    </row>
    <row r="105" spans="1:6" ht="26.25">
      <c r="A105" s="8" t="s">
        <v>205</v>
      </c>
      <c r="B105" s="11">
        <v>10</v>
      </c>
      <c r="C105" s="10" t="s">
        <v>206</v>
      </c>
      <c r="D105" s="65">
        <v>7600</v>
      </c>
      <c r="E105" s="65">
        <v>0</v>
      </c>
      <c r="F105" s="84">
        <f t="shared" si="1"/>
        <v>0</v>
      </c>
    </row>
    <row r="106" spans="1:6" ht="39">
      <c r="A106" s="8" t="s">
        <v>207</v>
      </c>
      <c r="B106" s="11">
        <v>10</v>
      </c>
      <c r="C106" s="10" t="s">
        <v>208</v>
      </c>
      <c r="D106" s="65">
        <v>6900</v>
      </c>
      <c r="E106" s="65">
        <v>0</v>
      </c>
      <c r="F106" s="84">
        <f t="shared" si="1"/>
        <v>0</v>
      </c>
    </row>
    <row r="107" spans="1:6" ht="39">
      <c r="A107" s="8" t="s">
        <v>207</v>
      </c>
      <c r="B107" s="11">
        <v>10</v>
      </c>
      <c r="C107" s="10" t="s">
        <v>209</v>
      </c>
      <c r="D107" s="65">
        <v>181900</v>
      </c>
      <c r="E107" s="65">
        <v>151111.49</v>
      </c>
      <c r="F107" s="84">
        <f t="shared" si="1"/>
        <v>83.07393622869708</v>
      </c>
    </row>
    <row r="108" spans="1:6" ht="39">
      <c r="A108" s="8" t="s">
        <v>207</v>
      </c>
      <c r="B108" s="11">
        <v>10</v>
      </c>
      <c r="C108" s="10" t="s">
        <v>210</v>
      </c>
      <c r="D108" s="65">
        <v>30000</v>
      </c>
      <c r="E108" s="65">
        <v>25302</v>
      </c>
      <c r="F108" s="84">
        <f t="shared" si="1"/>
        <v>84.34</v>
      </c>
    </row>
    <row r="109" spans="1:6" ht="39">
      <c r="A109" s="8" t="s">
        <v>207</v>
      </c>
      <c r="B109" s="11">
        <v>10</v>
      </c>
      <c r="C109" s="10" t="s">
        <v>211</v>
      </c>
      <c r="D109" s="65">
        <v>17912.81</v>
      </c>
      <c r="E109" s="65">
        <v>17912.81</v>
      </c>
      <c r="F109" s="84">
        <f t="shared" si="1"/>
        <v>100</v>
      </c>
    </row>
    <row r="110" spans="1:6" ht="26.25">
      <c r="A110" s="8" t="s">
        <v>212</v>
      </c>
      <c r="B110" s="11">
        <v>10</v>
      </c>
      <c r="C110" s="10" t="s">
        <v>213</v>
      </c>
      <c r="D110" s="65">
        <v>1195478.82</v>
      </c>
      <c r="E110" s="65">
        <v>898554.33</v>
      </c>
      <c r="F110" s="84">
        <f t="shared" si="1"/>
        <v>75.1627143005344</v>
      </c>
    </row>
    <row r="111" spans="1:6" ht="26.25">
      <c r="A111" s="8" t="s">
        <v>214</v>
      </c>
      <c r="B111" s="11">
        <v>10</v>
      </c>
      <c r="C111" s="10" t="s">
        <v>215</v>
      </c>
      <c r="D111" s="65">
        <v>20000</v>
      </c>
      <c r="E111" s="65">
        <v>0</v>
      </c>
      <c r="F111" s="84">
        <f t="shared" si="1"/>
        <v>0</v>
      </c>
    </row>
    <row r="112" spans="1:6" ht="26.25">
      <c r="A112" s="8" t="s">
        <v>214</v>
      </c>
      <c r="B112" s="11">
        <v>10</v>
      </c>
      <c r="C112" s="10" t="s">
        <v>216</v>
      </c>
      <c r="D112" s="65">
        <v>14900</v>
      </c>
      <c r="E112" s="65">
        <v>0</v>
      </c>
      <c r="F112" s="84">
        <f t="shared" si="1"/>
        <v>0</v>
      </c>
    </row>
    <row r="113" spans="1:6" ht="26.25">
      <c r="A113" s="8" t="s">
        <v>214</v>
      </c>
      <c r="B113" s="11">
        <v>10</v>
      </c>
      <c r="C113" s="10" t="s">
        <v>217</v>
      </c>
      <c r="D113" s="65">
        <v>1100</v>
      </c>
      <c r="E113" s="65">
        <v>0</v>
      </c>
      <c r="F113" s="84">
        <f t="shared" si="1"/>
        <v>0</v>
      </c>
    </row>
    <row r="114" spans="1:6" ht="26.25">
      <c r="A114" s="8" t="s">
        <v>214</v>
      </c>
      <c r="B114" s="11">
        <v>10</v>
      </c>
      <c r="C114" s="10" t="s">
        <v>218</v>
      </c>
      <c r="D114" s="65">
        <v>11000</v>
      </c>
      <c r="E114" s="65">
        <v>1300</v>
      </c>
      <c r="F114" s="84">
        <f t="shared" si="1"/>
        <v>11.818181818181818</v>
      </c>
    </row>
    <row r="115" spans="1:6" ht="26.25">
      <c r="A115" s="8" t="s">
        <v>214</v>
      </c>
      <c r="B115" s="11">
        <v>10</v>
      </c>
      <c r="C115" s="10" t="s">
        <v>219</v>
      </c>
      <c r="D115" s="65">
        <v>428148.42</v>
      </c>
      <c r="E115" s="65">
        <v>428148.42</v>
      </c>
      <c r="F115" s="84">
        <f t="shared" si="1"/>
        <v>100</v>
      </c>
    </row>
    <row r="116" spans="1:6" ht="26.25">
      <c r="A116" s="8" t="s">
        <v>214</v>
      </c>
      <c r="B116" s="11">
        <v>10</v>
      </c>
      <c r="C116" s="10" t="s">
        <v>220</v>
      </c>
      <c r="D116" s="65">
        <v>1100</v>
      </c>
      <c r="E116" s="65">
        <v>0</v>
      </c>
      <c r="F116" s="84">
        <f t="shared" si="1"/>
        <v>0</v>
      </c>
    </row>
    <row r="117" spans="1:6" ht="26.25">
      <c r="A117" s="8" t="s">
        <v>214</v>
      </c>
      <c r="B117" s="11">
        <v>10</v>
      </c>
      <c r="C117" s="10" t="s">
        <v>221</v>
      </c>
      <c r="D117" s="65">
        <v>373000</v>
      </c>
      <c r="E117" s="65">
        <v>287568.61</v>
      </c>
      <c r="F117" s="84">
        <f t="shared" si="1"/>
        <v>77.09614209115281</v>
      </c>
    </row>
    <row r="118" spans="1:6" ht="26.25">
      <c r="A118" s="8" t="s">
        <v>214</v>
      </c>
      <c r="B118" s="11">
        <v>10</v>
      </c>
      <c r="C118" s="10" t="s">
        <v>222</v>
      </c>
      <c r="D118" s="65">
        <v>200000</v>
      </c>
      <c r="E118" s="65">
        <v>149435.29</v>
      </c>
      <c r="F118" s="84">
        <f t="shared" si="1"/>
        <v>74.717645</v>
      </c>
    </row>
    <row r="119" spans="1:6" ht="26.25">
      <c r="A119" s="8" t="s">
        <v>214</v>
      </c>
      <c r="B119" s="11">
        <v>10</v>
      </c>
      <c r="C119" s="10" t="s">
        <v>223</v>
      </c>
      <c r="D119" s="65">
        <v>18002.01</v>
      </c>
      <c r="E119" s="65">
        <v>18002.01</v>
      </c>
      <c r="F119" s="84">
        <f t="shared" si="1"/>
        <v>100</v>
      </c>
    </row>
    <row r="120" spans="1:6" ht="26.25">
      <c r="A120" s="8" t="s">
        <v>214</v>
      </c>
      <c r="B120" s="11">
        <v>10</v>
      </c>
      <c r="C120" s="10" t="s">
        <v>224</v>
      </c>
      <c r="D120" s="65">
        <v>34200</v>
      </c>
      <c r="E120" s="65">
        <v>0</v>
      </c>
      <c r="F120" s="84">
        <f t="shared" si="1"/>
        <v>0</v>
      </c>
    </row>
    <row r="121" spans="1:6" ht="26.25">
      <c r="A121" s="8" t="s">
        <v>214</v>
      </c>
      <c r="B121" s="11">
        <v>10</v>
      </c>
      <c r="C121" s="10" t="s">
        <v>225</v>
      </c>
      <c r="D121" s="65">
        <v>26700</v>
      </c>
      <c r="E121" s="65">
        <v>0</v>
      </c>
      <c r="F121" s="84">
        <f t="shared" si="1"/>
        <v>0</v>
      </c>
    </row>
    <row r="122" spans="1:6" ht="26.25">
      <c r="A122" s="8" t="s">
        <v>214</v>
      </c>
      <c r="B122" s="11">
        <v>10</v>
      </c>
      <c r="C122" s="10" t="s">
        <v>226</v>
      </c>
      <c r="D122" s="65">
        <v>13800</v>
      </c>
      <c r="E122" s="65">
        <v>7500</v>
      </c>
      <c r="F122" s="84">
        <f t="shared" si="1"/>
        <v>54.347826086956516</v>
      </c>
    </row>
    <row r="123" spans="1:6" ht="26.25">
      <c r="A123" s="8" t="s">
        <v>214</v>
      </c>
      <c r="B123" s="11">
        <v>10</v>
      </c>
      <c r="C123" s="10" t="s">
        <v>227</v>
      </c>
      <c r="D123" s="65">
        <v>2300</v>
      </c>
      <c r="E123" s="65">
        <v>0</v>
      </c>
      <c r="F123" s="84">
        <f t="shared" si="1"/>
        <v>0</v>
      </c>
    </row>
    <row r="124" spans="1:6" ht="26.25">
      <c r="A124" s="8" t="s">
        <v>214</v>
      </c>
      <c r="B124" s="11">
        <v>10</v>
      </c>
      <c r="C124" s="10" t="s">
        <v>228</v>
      </c>
      <c r="D124" s="65">
        <v>6000</v>
      </c>
      <c r="E124" s="65">
        <v>6000</v>
      </c>
      <c r="F124" s="84">
        <f t="shared" si="1"/>
        <v>100</v>
      </c>
    </row>
    <row r="125" spans="1:6" ht="26.25">
      <c r="A125" s="8" t="s">
        <v>214</v>
      </c>
      <c r="B125" s="11">
        <v>10</v>
      </c>
      <c r="C125" s="10" t="s">
        <v>229</v>
      </c>
      <c r="D125" s="65">
        <v>37300</v>
      </c>
      <c r="E125" s="65">
        <v>0</v>
      </c>
      <c r="F125" s="84">
        <f t="shared" si="1"/>
        <v>0</v>
      </c>
    </row>
    <row r="126" spans="1:6" ht="26.25">
      <c r="A126" s="8" t="s">
        <v>214</v>
      </c>
      <c r="B126" s="11">
        <v>10</v>
      </c>
      <c r="C126" s="10" t="s">
        <v>230</v>
      </c>
      <c r="D126" s="65">
        <v>7928.39</v>
      </c>
      <c r="E126" s="65">
        <v>600</v>
      </c>
      <c r="F126" s="84">
        <f t="shared" si="1"/>
        <v>7.567740739292593</v>
      </c>
    </row>
    <row r="127" spans="1:6" ht="12.75">
      <c r="A127" s="8" t="s">
        <v>231</v>
      </c>
      <c r="B127" s="11">
        <v>10</v>
      </c>
      <c r="C127" s="10" t="s">
        <v>232</v>
      </c>
      <c r="D127" s="65">
        <v>122379.39</v>
      </c>
      <c r="E127" s="65">
        <v>124296.56</v>
      </c>
      <c r="F127" s="84">
        <f t="shared" si="1"/>
        <v>101.56657914375941</v>
      </c>
    </row>
    <row r="128" spans="1:6" ht="12.75">
      <c r="A128" s="8" t="s">
        <v>233</v>
      </c>
      <c r="B128" s="11">
        <v>10</v>
      </c>
      <c r="C128" s="10" t="s">
        <v>234</v>
      </c>
      <c r="D128" s="65">
        <v>0</v>
      </c>
      <c r="E128" s="65">
        <v>1917.17</v>
      </c>
      <c r="F128" s="84">
        <v>0</v>
      </c>
    </row>
    <row r="129" spans="1:6" ht="12.75">
      <c r="A129" s="8" t="s">
        <v>235</v>
      </c>
      <c r="B129" s="11">
        <v>10</v>
      </c>
      <c r="C129" s="10" t="s">
        <v>236</v>
      </c>
      <c r="D129" s="65">
        <v>0</v>
      </c>
      <c r="E129" s="65">
        <v>2016.67</v>
      </c>
      <c r="F129" s="84">
        <v>0</v>
      </c>
    </row>
    <row r="130" spans="1:6" ht="12.75">
      <c r="A130" s="8" t="s">
        <v>235</v>
      </c>
      <c r="B130" s="11">
        <v>10</v>
      </c>
      <c r="C130" s="10" t="s">
        <v>237</v>
      </c>
      <c r="D130" s="65">
        <v>0</v>
      </c>
      <c r="E130" s="65">
        <v>-99.5</v>
      </c>
      <c r="F130" s="84">
        <v>0</v>
      </c>
    </row>
    <row r="131" spans="1:6" ht="12.75">
      <c r="A131" s="8" t="s">
        <v>238</v>
      </c>
      <c r="B131" s="11">
        <v>10</v>
      </c>
      <c r="C131" s="10" t="s">
        <v>239</v>
      </c>
      <c r="D131" s="65">
        <v>122379.39</v>
      </c>
      <c r="E131" s="65">
        <v>122379.39</v>
      </c>
      <c r="F131" s="84">
        <f t="shared" si="1"/>
        <v>100</v>
      </c>
    </row>
    <row r="132" spans="1:6" ht="12.75">
      <c r="A132" s="8" t="s">
        <v>240</v>
      </c>
      <c r="B132" s="11">
        <v>10</v>
      </c>
      <c r="C132" s="10" t="s">
        <v>241</v>
      </c>
      <c r="D132" s="65">
        <v>99.5</v>
      </c>
      <c r="E132" s="65">
        <v>99.5</v>
      </c>
      <c r="F132" s="84">
        <f t="shared" si="1"/>
        <v>100</v>
      </c>
    </row>
    <row r="133" spans="1:6" ht="12.75">
      <c r="A133" s="8" t="s">
        <v>240</v>
      </c>
      <c r="B133" s="11">
        <v>10</v>
      </c>
      <c r="C133" s="10" t="s">
        <v>242</v>
      </c>
      <c r="D133" s="65">
        <v>45368.78</v>
      </c>
      <c r="E133" s="65">
        <v>45368.78</v>
      </c>
      <c r="F133" s="84">
        <f t="shared" si="1"/>
        <v>100</v>
      </c>
    </row>
    <row r="134" spans="1:6" ht="12.75">
      <c r="A134" s="8" t="s">
        <v>240</v>
      </c>
      <c r="B134" s="11">
        <v>10</v>
      </c>
      <c r="C134" s="10" t="s">
        <v>243</v>
      </c>
      <c r="D134" s="65">
        <v>75292.11</v>
      </c>
      <c r="E134" s="65">
        <v>75292.11</v>
      </c>
      <c r="F134" s="84">
        <f t="shared" si="1"/>
        <v>100</v>
      </c>
    </row>
    <row r="135" spans="1:6" ht="12.75">
      <c r="A135" s="8" t="s">
        <v>240</v>
      </c>
      <c r="B135" s="11">
        <v>10</v>
      </c>
      <c r="C135" s="10" t="s">
        <v>244</v>
      </c>
      <c r="D135" s="65">
        <v>1619</v>
      </c>
      <c r="E135" s="65">
        <v>1619</v>
      </c>
      <c r="F135" s="84">
        <f t="shared" si="1"/>
        <v>100</v>
      </c>
    </row>
    <row r="136" spans="1:6" ht="12.75">
      <c r="A136" s="8" t="s">
        <v>245</v>
      </c>
      <c r="B136" s="11">
        <v>10</v>
      </c>
      <c r="C136" s="10" t="s">
        <v>246</v>
      </c>
      <c r="D136" s="65">
        <v>315281407.9</v>
      </c>
      <c r="E136" s="65">
        <v>217142079.98</v>
      </c>
      <c r="F136" s="84">
        <f aca="true" t="shared" si="2" ref="F136:F193">SUM(E136/D136*100)</f>
        <v>68.87246584767614</v>
      </c>
    </row>
    <row r="137" spans="1:6" ht="26.25">
      <c r="A137" s="8" t="s">
        <v>247</v>
      </c>
      <c r="B137" s="11">
        <v>10</v>
      </c>
      <c r="C137" s="10" t="s">
        <v>248</v>
      </c>
      <c r="D137" s="65">
        <v>302916300.32</v>
      </c>
      <c r="E137" s="65">
        <v>204776972.4</v>
      </c>
      <c r="F137" s="84">
        <f t="shared" si="2"/>
        <v>67.60183330632063</v>
      </c>
    </row>
    <row r="138" spans="1:6" ht="12.75">
      <c r="A138" s="8" t="s">
        <v>249</v>
      </c>
      <c r="B138" s="11">
        <v>10</v>
      </c>
      <c r="C138" s="10" t="s">
        <v>250</v>
      </c>
      <c r="D138" s="65">
        <v>98914100</v>
      </c>
      <c r="E138" s="65">
        <v>80613100</v>
      </c>
      <c r="F138" s="84">
        <f t="shared" si="2"/>
        <v>81.49808773471123</v>
      </c>
    </row>
    <row r="139" spans="1:6" ht="12.75">
      <c r="A139" s="8" t="s">
        <v>251</v>
      </c>
      <c r="B139" s="11">
        <v>10</v>
      </c>
      <c r="C139" s="10" t="s">
        <v>252</v>
      </c>
      <c r="D139" s="65">
        <v>89703000</v>
      </c>
      <c r="E139" s="65">
        <v>66378000</v>
      </c>
      <c r="F139" s="84">
        <f t="shared" si="2"/>
        <v>73.99752516638239</v>
      </c>
    </row>
    <row r="140" spans="1:6" ht="26.25">
      <c r="A140" s="8" t="s">
        <v>253</v>
      </c>
      <c r="B140" s="11">
        <v>10</v>
      </c>
      <c r="C140" s="10" t="s">
        <v>254</v>
      </c>
      <c r="D140" s="65">
        <v>89703000</v>
      </c>
      <c r="E140" s="65">
        <v>66378000</v>
      </c>
      <c r="F140" s="84">
        <f t="shared" si="2"/>
        <v>73.99752516638239</v>
      </c>
    </row>
    <row r="141" spans="1:6" ht="12.75">
      <c r="A141" s="8" t="s">
        <v>255</v>
      </c>
      <c r="B141" s="11">
        <v>10</v>
      </c>
      <c r="C141" s="10" t="s">
        <v>256</v>
      </c>
      <c r="D141" s="65">
        <v>9211100</v>
      </c>
      <c r="E141" s="65">
        <v>14235100</v>
      </c>
      <c r="F141" s="84">
        <f t="shared" si="2"/>
        <v>154.54288847151807</v>
      </c>
    </row>
    <row r="142" spans="1:6" ht="12.75">
      <c r="A142" s="8" t="s">
        <v>257</v>
      </c>
      <c r="B142" s="11">
        <v>10</v>
      </c>
      <c r="C142" s="10" t="s">
        <v>258</v>
      </c>
      <c r="D142" s="65">
        <v>9211100</v>
      </c>
      <c r="E142" s="65">
        <v>14235100</v>
      </c>
      <c r="F142" s="84">
        <f t="shared" si="2"/>
        <v>154.54288847151807</v>
      </c>
    </row>
    <row r="143" spans="1:6" ht="26.25">
      <c r="A143" s="8" t="s">
        <v>259</v>
      </c>
      <c r="B143" s="11">
        <v>10</v>
      </c>
      <c r="C143" s="10" t="s">
        <v>260</v>
      </c>
      <c r="D143" s="65">
        <v>125893869.57</v>
      </c>
      <c r="E143" s="65">
        <v>57537679.42</v>
      </c>
      <c r="F143" s="84">
        <f t="shared" si="2"/>
        <v>45.7033210723638</v>
      </c>
    </row>
    <row r="144" spans="1:6" ht="26.25">
      <c r="A144" s="8" t="s">
        <v>261</v>
      </c>
      <c r="B144" s="11">
        <v>10</v>
      </c>
      <c r="C144" s="10" t="s">
        <v>262</v>
      </c>
      <c r="D144" s="65">
        <v>9521057.62</v>
      </c>
      <c r="E144" s="65">
        <v>9521057.62</v>
      </c>
      <c r="F144" s="84">
        <f t="shared" si="2"/>
        <v>100</v>
      </c>
    </row>
    <row r="145" spans="1:6" ht="26.25">
      <c r="A145" s="8" t="s">
        <v>263</v>
      </c>
      <c r="B145" s="11">
        <v>10</v>
      </c>
      <c r="C145" s="10" t="s">
        <v>264</v>
      </c>
      <c r="D145" s="65">
        <v>9521057.62</v>
      </c>
      <c r="E145" s="65">
        <v>9521057.62</v>
      </c>
      <c r="F145" s="84">
        <f t="shared" si="2"/>
        <v>100</v>
      </c>
    </row>
    <row r="146" spans="1:6" ht="26.25">
      <c r="A146" s="8" t="s">
        <v>265</v>
      </c>
      <c r="B146" s="11">
        <v>10</v>
      </c>
      <c r="C146" s="10" t="s">
        <v>266</v>
      </c>
      <c r="D146" s="65">
        <v>16620080.81</v>
      </c>
      <c r="E146" s="65">
        <v>7489171.45</v>
      </c>
      <c r="F146" s="84">
        <f t="shared" si="2"/>
        <v>45.060980964026975</v>
      </c>
    </row>
    <row r="147" spans="1:6" ht="26.25">
      <c r="A147" s="8" t="s">
        <v>267</v>
      </c>
      <c r="B147" s="11">
        <v>10</v>
      </c>
      <c r="C147" s="10" t="s">
        <v>268</v>
      </c>
      <c r="D147" s="65">
        <v>16620080.81</v>
      </c>
      <c r="E147" s="65">
        <v>7489171.45</v>
      </c>
      <c r="F147" s="84">
        <f t="shared" si="2"/>
        <v>45.060980964026975</v>
      </c>
    </row>
    <row r="148" spans="1:6" ht="12.75">
      <c r="A148" s="8" t="s">
        <v>269</v>
      </c>
      <c r="B148" s="11">
        <v>10</v>
      </c>
      <c r="C148" s="10" t="s">
        <v>270</v>
      </c>
      <c r="D148" s="65">
        <v>23951583.12</v>
      </c>
      <c r="E148" s="65">
        <v>23694578.35</v>
      </c>
      <c r="F148" s="84">
        <f t="shared" si="2"/>
        <v>98.9269821175812</v>
      </c>
    </row>
    <row r="149" spans="1:6" ht="26.25">
      <c r="A149" s="8" t="s">
        <v>271</v>
      </c>
      <c r="B149" s="11">
        <v>10</v>
      </c>
      <c r="C149" s="10" t="s">
        <v>272</v>
      </c>
      <c r="D149" s="65">
        <v>23951583.12</v>
      </c>
      <c r="E149" s="65">
        <v>23694578.35</v>
      </c>
      <c r="F149" s="84">
        <f t="shared" si="2"/>
        <v>98.9269821175812</v>
      </c>
    </row>
    <row r="150" spans="1:6" ht="12.75">
      <c r="A150" s="8" t="s">
        <v>273</v>
      </c>
      <c r="B150" s="11">
        <v>10</v>
      </c>
      <c r="C150" s="10" t="s">
        <v>274</v>
      </c>
      <c r="D150" s="65">
        <v>75801148.02</v>
      </c>
      <c r="E150" s="65">
        <v>16832872</v>
      </c>
      <c r="F150" s="84">
        <f t="shared" si="2"/>
        <v>22.20661881738081</v>
      </c>
    </row>
    <row r="151" spans="1:6" ht="12.75">
      <c r="A151" s="8" t="s">
        <v>275</v>
      </c>
      <c r="B151" s="11">
        <v>10</v>
      </c>
      <c r="C151" s="10" t="s">
        <v>276</v>
      </c>
      <c r="D151" s="65">
        <v>725648</v>
      </c>
      <c r="E151" s="65">
        <v>724272</v>
      </c>
      <c r="F151" s="84">
        <f t="shared" si="2"/>
        <v>99.81037638083478</v>
      </c>
    </row>
    <row r="152" spans="1:6" ht="12.75">
      <c r="A152" s="8" t="s">
        <v>275</v>
      </c>
      <c r="B152" s="11">
        <v>10</v>
      </c>
      <c r="C152" s="10" t="s">
        <v>277</v>
      </c>
      <c r="D152" s="65">
        <v>54630100.02</v>
      </c>
      <c r="E152" s="65">
        <v>1272900</v>
      </c>
      <c r="F152" s="84">
        <f t="shared" si="2"/>
        <v>2.330034174445943</v>
      </c>
    </row>
    <row r="153" spans="1:6" ht="12.75">
      <c r="A153" s="8" t="s">
        <v>275</v>
      </c>
      <c r="B153" s="11">
        <v>10</v>
      </c>
      <c r="C153" s="10" t="s">
        <v>278</v>
      </c>
      <c r="D153" s="65">
        <v>20445400</v>
      </c>
      <c r="E153" s="65">
        <v>14835700</v>
      </c>
      <c r="F153" s="84">
        <f t="shared" si="2"/>
        <v>72.5625324033768</v>
      </c>
    </row>
    <row r="154" spans="1:6" ht="12.75">
      <c r="A154" s="8" t="s">
        <v>279</v>
      </c>
      <c r="B154" s="11">
        <v>10</v>
      </c>
      <c r="C154" s="10" t="s">
        <v>280</v>
      </c>
      <c r="D154" s="65">
        <v>55290402.5</v>
      </c>
      <c r="E154" s="65">
        <v>45158084.68</v>
      </c>
      <c r="F154" s="84">
        <f t="shared" si="2"/>
        <v>81.6743641538873</v>
      </c>
    </row>
    <row r="155" spans="1:6" ht="26.25">
      <c r="A155" s="8" t="s">
        <v>281</v>
      </c>
      <c r="B155" s="11">
        <v>10</v>
      </c>
      <c r="C155" s="10" t="s">
        <v>282</v>
      </c>
      <c r="D155" s="65">
        <v>10849302</v>
      </c>
      <c r="E155" s="65">
        <v>7455471.75</v>
      </c>
      <c r="F155" s="84">
        <f t="shared" si="2"/>
        <v>68.71844612676466</v>
      </c>
    </row>
    <row r="156" spans="1:6" ht="26.25">
      <c r="A156" s="8" t="s">
        <v>283</v>
      </c>
      <c r="B156" s="11">
        <v>10</v>
      </c>
      <c r="C156" s="10" t="s">
        <v>284</v>
      </c>
      <c r="D156" s="65">
        <v>10615202</v>
      </c>
      <c r="E156" s="65">
        <v>7281471.75</v>
      </c>
      <c r="F156" s="84">
        <f t="shared" si="2"/>
        <v>68.59475448512426</v>
      </c>
    </row>
    <row r="157" spans="1:6" ht="26.25">
      <c r="A157" s="8" t="s">
        <v>283</v>
      </c>
      <c r="B157" s="11">
        <v>10</v>
      </c>
      <c r="C157" s="10" t="s">
        <v>285</v>
      </c>
      <c r="D157" s="65">
        <v>234100</v>
      </c>
      <c r="E157" s="65">
        <v>174000</v>
      </c>
      <c r="F157" s="84">
        <f t="shared" si="2"/>
        <v>74.32721059376335</v>
      </c>
    </row>
    <row r="158" spans="1:6" ht="26.25">
      <c r="A158" s="8" t="s">
        <v>286</v>
      </c>
      <c r="B158" s="11">
        <v>10</v>
      </c>
      <c r="C158" s="10" t="s">
        <v>287</v>
      </c>
      <c r="D158" s="65">
        <v>6608000</v>
      </c>
      <c r="E158" s="65">
        <v>4196451.43</v>
      </c>
      <c r="F158" s="84">
        <f t="shared" si="2"/>
        <v>63.50562091404358</v>
      </c>
    </row>
    <row r="159" spans="1:6" ht="26.25">
      <c r="A159" s="8" t="s">
        <v>288</v>
      </c>
      <c r="B159" s="11">
        <v>10</v>
      </c>
      <c r="C159" s="10" t="s">
        <v>289</v>
      </c>
      <c r="D159" s="65">
        <v>6608000</v>
      </c>
      <c r="E159" s="65">
        <v>4196451.43</v>
      </c>
      <c r="F159" s="84">
        <f t="shared" si="2"/>
        <v>63.50562091404358</v>
      </c>
    </row>
    <row r="160" spans="1:6" ht="39">
      <c r="A160" s="8" t="s">
        <v>290</v>
      </c>
      <c r="B160" s="11">
        <v>10</v>
      </c>
      <c r="C160" s="10" t="s">
        <v>291</v>
      </c>
      <c r="D160" s="65">
        <v>11555940</v>
      </c>
      <c r="E160" s="65">
        <v>11555940</v>
      </c>
      <c r="F160" s="84">
        <f t="shared" si="2"/>
        <v>100</v>
      </c>
    </row>
    <row r="161" spans="1:6" ht="39">
      <c r="A161" s="8" t="s">
        <v>292</v>
      </c>
      <c r="B161" s="11">
        <v>10</v>
      </c>
      <c r="C161" s="10" t="s">
        <v>293</v>
      </c>
      <c r="D161" s="65">
        <v>11555940</v>
      </c>
      <c r="E161" s="65">
        <v>11555940</v>
      </c>
      <c r="F161" s="84">
        <f t="shared" si="2"/>
        <v>100</v>
      </c>
    </row>
    <row r="162" spans="1:6" ht="39">
      <c r="A162" s="8" t="s">
        <v>294</v>
      </c>
      <c r="B162" s="11">
        <v>10</v>
      </c>
      <c r="C162" s="10" t="s">
        <v>295</v>
      </c>
      <c r="D162" s="65">
        <v>23413</v>
      </c>
      <c r="E162" s="65">
        <v>6693</v>
      </c>
      <c r="F162" s="84">
        <f t="shared" si="2"/>
        <v>28.586682612223978</v>
      </c>
    </row>
    <row r="163" spans="1:6" ht="39">
      <c r="A163" s="8" t="s">
        <v>296</v>
      </c>
      <c r="B163" s="11">
        <v>10</v>
      </c>
      <c r="C163" s="10" t="s">
        <v>297</v>
      </c>
      <c r="D163" s="65">
        <v>23413</v>
      </c>
      <c r="E163" s="65">
        <v>6693</v>
      </c>
      <c r="F163" s="84">
        <f t="shared" si="2"/>
        <v>28.586682612223978</v>
      </c>
    </row>
    <row r="164" spans="1:6" ht="39">
      <c r="A164" s="8" t="s">
        <v>298</v>
      </c>
      <c r="B164" s="11">
        <v>10</v>
      </c>
      <c r="C164" s="10" t="s">
        <v>299</v>
      </c>
      <c r="D164" s="65">
        <v>660132</v>
      </c>
      <c r="E164" s="65">
        <v>660132</v>
      </c>
      <c r="F164" s="84">
        <f t="shared" si="2"/>
        <v>100</v>
      </c>
    </row>
    <row r="165" spans="1:6" ht="39">
      <c r="A165" s="8" t="s">
        <v>300</v>
      </c>
      <c r="B165" s="11">
        <v>10</v>
      </c>
      <c r="C165" s="10" t="s">
        <v>301</v>
      </c>
      <c r="D165" s="65">
        <v>660132</v>
      </c>
      <c r="E165" s="65">
        <v>660132</v>
      </c>
      <c r="F165" s="84">
        <f t="shared" si="2"/>
        <v>100</v>
      </c>
    </row>
    <row r="166" spans="1:6" ht="39">
      <c r="A166" s="8" t="s">
        <v>302</v>
      </c>
      <c r="B166" s="11">
        <v>10</v>
      </c>
      <c r="C166" s="10" t="s">
        <v>303</v>
      </c>
      <c r="D166" s="65">
        <v>660132</v>
      </c>
      <c r="E166" s="65">
        <v>660132</v>
      </c>
      <c r="F166" s="84">
        <f t="shared" si="2"/>
        <v>100</v>
      </c>
    </row>
    <row r="167" spans="1:6" ht="52.5">
      <c r="A167" s="8" t="s">
        <v>304</v>
      </c>
      <c r="B167" s="11">
        <v>10</v>
      </c>
      <c r="C167" s="10" t="s">
        <v>305</v>
      </c>
      <c r="D167" s="65">
        <v>660132</v>
      </c>
      <c r="E167" s="65">
        <v>660132</v>
      </c>
      <c r="F167" s="84">
        <f t="shared" si="2"/>
        <v>100</v>
      </c>
    </row>
    <row r="168" spans="1:6" ht="12.75">
      <c r="A168" s="8" t="s">
        <v>306</v>
      </c>
      <c r="B168" s="11">
        <v>10</v>
      </c>
      <c r="C168" s="10" t="s">
        <v>307</v>
      </c>
      <c r="D168" s="65">
        <v>24933483.5</v>
      </c>
      <c r="E168" s="65">
        <v>20623264.5</v>
      </c>
      <c r="F168" s="84">
        <f t="shared" si="2"/>
        <v>82.71312951517584</v>
      </c>
    </row>
    <row r="169" spans="1:6" ht="12.75">
      <c r="A169" s="8" t="s">
        <v>308</v>
      </c>
      <c r="B169" s="11">
        <v>10</v>
      </c>
      <c r="C169" s="10" t="s">
        <v>309</v>
      </c>
      <c r="D169" s="65">
        <v>21406295.5</v>
      </c>
      <c r="E169" s="65">
        <v>17400076.5</v>
      </c>
      <c r="F169" s="84">
        <f t="shared" si="2"/>
        <v>81.2848561302912</v>
      </c>
    </row>
    <row r="170" spans="1:6" ht="12.75">
      <c r="A170" s="8" t="s">
        <v>308</v>
      </c>
      <c r="B170" s="11">
        <v>10</v>
      </c>
      <c r="C170" s="10" t="s">
        <v>310</v>
      </c>
      <c r="D170" s="65">
        <v>2311188</v>
      </c>
      <c r="E170" s="65">
        <v>2311188</v>
      </c>
      <c r="F170" s="84">
        <f t="shared" si="2"/>
        <v>100</v>
      </c>
    </row>
    <row r="171" spans="1:6" ht="12.75">
      <c r="A171" s="8" t="s">
        <v>308</v>
      </c>
      <c r="B171" s="11">
        <v>10</v>
      </c>
      <c r="C171" s="10" t="s">
        <v>311</v>
      </c>
      <c r="D171" s="65">
        <v>1216000</v>
      </c>
      <c r="E171" s="65">
        <v>912000</v>
      </c>
      <c r="F171" s="84">
        <f t="shared" si="2"/>
        <v>75</v>
      </c>
    </row>
    <row r="172" spans="1:6" ht="12.75">
      <c r="A172" s="8" t="s">
        <v>312</v>
      </c>
      <c r="B172" s="11">
        <v>10</v>
      </c>
      <c r="C172" s="10" t="s">
        <v>313</v>
      </c>
      <c r="D172" s="65">
        <v>22817928.25</v>
      </c>
      <c r="E172" s="65">
        <v>21468108.3</v>
      </c>
      <c r="F172" s="84">
        <f t="shared" si="2"/>
        <v>94.08438866486489</v>
      </c>
    </row>
    <row r="173" spans="1:6" ht="39">
      <c r="A173" s="8" t="s">
        <v>314</v>
      </c>
      <c r="B173" s="11">
        <v>10</v>
      </c>
      <c r="C173" s="10" t="s">
        <v>315</v>
      </c>
      <c r="D173" s="65">
        <v>5914148.43</v>
      </c>
      <c r="E173" s="65">
        <v>4614328.48</v>
      </c>
      <c r="F173" s="84">
        <f t="shared" si="2"/>
        <v>78.02185783152555</v>
      </c>
    </row>
    <row r="174" spans="1:6" ht="39">
      <c r="A174" s="8" t="s">
        <v>316</v>
      </c>
      <c r="B174" s="11">
        <v>10</v>
      </c>
      <c r="C174" s="10" t="s">
        <v>317</v>
      </c>
      <c r="D174" s="65">
        <v>3916782.71</v>
      </c>
      <c r="E174" s="65">
        <v>3075213.48</v>
      </c>
      <c r="F174" s="84">
        <f t="shared" si="2"/>
        <v>78.51376263862235</v>
      </c>
    </row>
    <row r="175" spans="1:6" ht="39">
      <c r="A175" s="8" t="s">
        <v>316</v>
      </c>
      <c r="B175" s="11">
        <v>10</v>
      </c>
      <c r="C175" s="10" t="s">
        <v>318</v>
      </c>
      <c r="D175" s="65">
        <v>1271600</v>
      </c>
      <c r="E175" s="65">
        <v>953667</v>
      </c>
      <c r="F175" s="84">
        <f t="shared" si="2"/>
        <v>74.99740484429066</v>
      </c>
    </row>
    <row r="176" spans="1:6" ht="39">
      <c r="A176" s="8" t="s">
        <v>316</v>
      </c>
      <c r="B176" s="11">
        <v>10</v>
      </c>
      <c r="C176" s="10" t="s">
        <v>319</v>
      </c>
      <c r="D176" s="65">
        <v>725765.72</v>
      </c>
      <c r="E176" s="65">
        <v>585448</v>
      </c>
      <c r="F176" s="84">
        <f t="shared" si="2"/>
        <v>80.6662513627676</v>
      </c>
    </row>
    <row r="177" spans="1:6" ht="12.75">
      <c r="A177" s="8" t="s">
        <v>320</v>
      </c>
      <c r="B177" s="11">
        <v>10</v>
      </c>
      <c r="C177" s="10" t="s">
        <v>321</v>
      </c>
      <c r="D177" s="65">
        <v>16903779.82</v>
      </c>
      <c r="E177" s="65">
        <v>16853779.82</v>
      </c>
      <c r="F177" s="84">
        <f t="shared" si="2"/>
        <v>99.70420816804038</v>
      </c>
    </row>
    <row r="178" spans="1:6" ht="20.25" customHeight="1">
      <c r="A178" s="8" t="s">
        <v>322</v>
      </c>
      <c r="B178" s="11">
        <v>10</v>
      </c>
      <c r="C178" s="10" t="s">
        <v>323</v>
      </c>
      <c r="D178" s="65">
        <v>579600</v>
      </c>
      <c r="E178" s="65">
        <v>579600</v>
      </c>
      <c r="F178" s="84">
        <f t="shared" si="2"/>
        <v>100</v>
      </c>
    </row>
    <row r="179" spans="1:6" ht="18.75" customHeight="1">
      <c r="A179" s="8" t="s">
        <v>322</v>
      </c>
      <c r="B179" s="11">
        <v>10</v>
      </c>
      <c r="C179" s="10" t="s">
        <v>324</v>
      </c>
      <c r="D179" s="65">
        <v>16324179.82</v>
      </c>
      <c r="E179" s="65">
        <v>16274179.82</v>
      </c>
      <c r="F179" s="84">
        <f t="shared" si="2"/>
        <v>99.69370589792976</v>
      </c>
    </row>
    <row r="180" spans="1:6" ht="12.75">
      <c r="A180" s="8" t="s">
        <v>325</v>
      </c>
      <c r="B180" s="11">
        <v>10</v>
      </c>
      <c r="C180" s="10" t="s">
        <v>326</v>
      </c>
      <c r="D180" s="65">
        <v>12430226.15</v>
      </c>
      <c r="E180" s="65">
        <v>12430226.15</v>
      </c>
      <c r="F180" s="84">
        <f t="shared" si="2"/>
        <v>100</v>
      </c>
    </row>
    <row r="181" spans="1:6" ht="12.75">
      <c r="A181" s="8" t="s">
        <v>327</v>
      </c>
      <c r="B181" s="11">
        <v>10</v>
      </c>
      <c r="C181" s="10" t="s">
        <v>328</v>
      </c>
      <c r="D181" s="65">
        <v>12430226.15</v>
      </c>
      <c r="E181" s="65">
        <v>12430226.15</v>
      </c>
      <c r="F181" s="84">
        <f t="shared" si="2"/>
        <v>100</v>
      </c>
    </row>
    <row r="182" spans="1:6" ht="12.75">
      <c r="A182" s="8" t="s">
        <v>327</v>
      </c>
      <c r="B182" s="11">
        <v>10</v>
      </c>
      <c r="C182" s="10" t="s">
        <v>329</v>
      </c>
      <c r="D182" s="65">
        <v>-453588.51</v>
      </c>
      <c r="E182" s="65">
        <v>-453588.51</v>
      </c>
      <c r="F182" s="84">
        <f t="shared" si="2"/>
        <v>100</v>
      </c>
    </row>
    <row r="183" spans="1:6" ht="12.75">
      <c r="A183" s="8" t="s">
        <v>327</v>
      </c>
      <c r="B183" s="11">
        <v>10</v>
      </c>
      <c r="C183" s="10" t="s">
        <v>330</v>
      </c>
      <c r="D183" s="65">
        <v>383814.66</v>
      </c>
      <c r="E183" s="65">
        <v>383814.66</v>
      </c>
      <c r="F183" s="84">
        <f t="shared" si="2"/>
        <v>100</v>
      </c>
    </row>
    <row r="184" spans="1:6" ht="12.75">
      <c r="A184" s="8" t="s">
        <v>327</v>
      </c>
      <c r="B184" s="11">
        <v>10</v>
      </c>
      <c r="C184" s="10" t="s">
        <v>331</v>
      </c>
      <c r="D184" s="65">
        <v>12500000</v>
      </c>
      <c r="E184" s="65">
        <v>12500000</v>
      </c>
      <c r="F184" s="84">
        <f t="shared" si="2"/>
        <v>100</v>
      </c>
    </row>
    <row r="185" spans="1:6" ht="43.5" customHeight="1">
      <c r="A185" s="8" t="s">
        <v>332</v>
      </c>
      <c r="B185" s="11">
        <v>10</v>
      </c>
      <c r="C185" s="10" t="s">
        <v>333</v>
      </c>
      <c r="D185" s="65">
        <v>1182547.8</v>
      </c>
      <c r="E185" s="65">
        <v>1182547.8</v>
      </c>
      <c r="F185" s="84">
        <f t="shared" si="2"/>
        <v>100</v>
      </c>
    </row>
    <row r="186" spans="1:6" ht="52.5">
      <c r="A186" s="8" t="s">
        <v>334</v>
      </c>
      <c r="B186" s="11">
        <v>10</v>
      </c>
      <c r="C186" s="10" t="s">
        <v>335</v>
      </c>
      <c r="D186" s="65">
        <v>1182547.8</v>
      </c>
      <c r="E186" s="65">
        <v>1182547.8</v>
      </c>
      <c r="F186" s="84">
        <f t="shared" si="2"/>
        <v>100</v>
      </c>
    </row>
    <row r="187" spans="1:6" ht="52.5">
      <c r="A187" s="8" t="s">
        <v>336</v>
      </c>
      <c r="B187" s="11">
        <v>10</v>
      </c>
      <c r="C187" s="10" t="s">
        <v>337</v>
      </c>
      <c r="D187" s="65">
        <v>1182547.8</v>
      </c>
      <c r="E187" s="65">
        <v>1182547.8</v>
      </c>
      <c r="F187" s="84">
        <f t="shared" si="2"/>
        <v>100</v>
      </c>
    </row>
    <row r="188" spans="1:6" ht="26.25">
      <c r="A188" s="8" t="s">
        <v>338</v>
      </c>
      <c r="B188" s="11">
        <v>10</v>
      </c>
      <c r="C188" s="10" t="s">
        <v>339</v>
      </c>
      <c r="D188" s="65">
        <v>1182547.8</v>
      </c>
      <c r="E188" s="65">
        <v>1182547.8</v>
      </c>
      <c r="F188" s="84">
        <f t="shared" si="2"/>
        <v>100</v>
      </c>
    </row>
    <row r="189" spans="1:6" ht="26.25">
      <c r="A189" s="8" t="s">
        <v>340</v>
      </c>
      <c r="B189" s="11">
        <v>10</v>
      </c>
      <c r="C189" s="10" t="s">
        <v>341</v>
      </c>
      <c r="D189" s="65">
        <v>1182547.8</v>
      </c>
      <c r="E189" s="65">
        <v>1182547.8</v>
      </c>
      <c r="F189" s="84">
        <f t="shared" si="2"/>
        <v>100</v>
      </c>
    </row>
    <row r="190" spans="1:6" ht="26.25">
      <c r="A190" s="8" t="s">
        <v>342</v>
      </c>
      <c r="B190" s="11">
        <v>10</v>
      </c>
      <c r="C190" s="10" t="s">
        <v>343</v>
      </c>
      <c r="D190" s="65">
        <v>-1247666.37</v>
      </c>
      <c r="E190" s="65">
        <v>-1247666.37</v>
      </c>
      <c r="F190" s="84">
        <f t="shared" si="2"/>
        <v>100</v>
      </c>
    </row>
    <row r="191" spans="1:6" ht="26.25">
      <c r="A191" s="8" t="s">
        <v>344</v>
      </c>
      <c r="B191" s="11">
        <v>10</v>
      </c>
      <c r="C191" s="10" t="s">
        <v>345</v>
      </c>
      <c r="D191" s="65">
        <v>-1247666.37</v>
      </c>
      <c r="E191" s="65">
        <v>-1247666.37</v>
      </c>
      <c r="F191" s="84">
        <f t="shared" si="2"/>
        <v>100</v>
      </c>
    </row>
    <row r="192" spans="1:6" ht="26.25">
      <c r="A192" s="8" t="s">
        <v>346</v>
      </c>
      <c r="B192" s="11">
        <v>10</v>
      </c>
      <c r="C192" s="10" t="s">
        <v>347</v>
      </c>
      <c r="D192" s="65">
        <v>-65118.57</v>
      </c>
      <c r="E192" s="65">
        <v>-65118.57</v>
      </c>
      <c r="F192" s="84">
        <f t="shared" si="2"/>
        <v>100</v>
      </c>
    </row>
    <row r="193" spans="1:6" ht="26.25">
      <c r="A193" s="8" t="s">
        <v>346</v>
      </c>
      <c r="B193" s="11">
        <v>10</v>
      </c>
      <c r="C193" s="10" t="s">
        <v>348</v>
      </c>
      <c r="D193" s="65">
        <v>-1182547.8</v>
      </c>
      <c r="E193" s="65">
        <v>-1182547.8</v>
      </c>
      <c r="F193" s="84">
        <f t="shared" si="2"/>
        <v>100</v>
      </c>
    </row>
    <row r="194" spans="1:6" ht="12.75">
      <c r="A194" s="12"/>
      <c r="B194" s="13"/>
      <c r="C194" s="13"/>
      <c r="D194" s="14"/>
      <c r="E194" s="14"/>
      <c r="F194" s="14"/>
    </row>
  </sheetData>
  <sheetProtection/>
  <mergeCells count="1">
    <mergeCell ref="A1:F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4.28125" style="17" customWidth="1"/>
    <col min="2" max="2" width="54.28125" style="17" customWidth="1"/>
    <col min="3" max="4" width="10.140625" style="17" customWidth="1"/>
    <col min="5" max="5" width="16.7109375" style="17" customWidth="1"/>
    <col min="6" max="6" width="7.00390625" style="17" customWidth="1"/>
    <col min="7" max="7" width="13.57421875" style="17" customWidth="1"/>
    <col min="8" max="8" width="14.00390625" style="17" customWidth="1"/>
    <col min="9" max="9" width="14.7109375" style="17" customWidth="1"/>
  </cols>
  <sheetData>
    <row r="1" spans="1:6" ht="12.75" customHeight="1">
      <c r="A1" s="16"/>
      <c r="B1" s="16"/>
      <c r="C1" s="16"/>
      <c r="D1" s="89"/>
      <c r="E1" s="90"/>
      <c r="F1" s="90"/>
    </row>
    <row r="2" spans="1:9" ht="15" customHeight="1">
      <c r="A2" s="91" t="s">
        <v>552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18"/>
      <c r="B3" s="18"/>
      <c r="C3" s="18"/>
      <c r="D3" s="18"/>
      <c r="E3" s="18"/>
      <c r="F3" s="18"/>
      <c r="G3" s="19"/>
      <c r="H3" s="19"/>
      <c r="I3" s="20" t="s">
        <v>449</v>
      </c>
    </row>
    <row r="4" spans="1:9" ht="39" customHeight="1">
      <c r="A4" s="92" t="s">
        <v>451</v>
      </c>
      <c r="B4" s="92" t="s">
        <v>452</v>
      </c>
      <c r="C4" s="94" t="s">
        <v>453</v>
      </c>
      <c r="D4" s="95"/>
      <c r="E4" s="92" t="s">
        <v>454</v>
      </c>
      <c r="F4" s="92" t="s">
        <v>455</v>
      </c>
      <c r="G4" s="87" t="s">
        <v>456</v>
      </c>
      <c r="H4" s="98" t="s">
        <v>457</v>
      </c>
      <c r="I4" s="87" t="s">
        <v>448</v>
      </c>
    </row>
    <row r="5" spans="1:9" ht="12.75">
      <c r="A5" s="93"/>
      <c r="B5" s="93"/>
      <c r="C5" s="96"/>
      <c r="D5" s="97"/>
      <c r="E5" s="93"/>
      <c r="F5" s="93"/>
      <c r="G5" s="88"/>
      <c r="H5" s="99"/>
      <c r="I5" s="88"/>
    </row>
    <row r="6" spans="1:9" ht="12.75">
      <c r="A6" s="21">
        <v>1</v>
      </c>
      <c r="B6" s="22">
        <v>2</v>
      </c>
      <c r="C6" s="21">
        <v>3</v>
      </c>
      <c r="D6" s="21">
        <v>4</v>
      </c>
      <c r="E6" s="21">
        <v>5</v>
      </c>
      <c r="F6" s="21">
        <v>6</v>
      </c>
      <c r="G6" s="23">
        <v>7</v>
      </c>
      <c r="H6" s="23">
        <v>8</v>
      </c>
      <c r="I6" s="24">
        <v>9</v>
      </c>
    </row>
    <row r="7" spans="1:9" ht="16.5" customHeight="1">
      <c r="A7" s="25">
        <v>546</v>
      </c>
      <c r="B7" s="26" t="s">
        <v>458</v>
      </c>
      <c r="C7" s="27"/>
      <c r="D7" s="27"/>
      <c r="E7" s="28"/>
      <c r="F7" s="25"/>
      <c r="G7" s="29">
        <f>G8+G13</f>
        <v>1897.3</v>
      </c>
      <c r="H7" s="29">
        <f>H8+H13</f>
        <v>1254</v>
      </c>
      <c r="I7" s="24">
        <f>SUM(H7/G7*100)</f>
        <v>66.09392294312971</v>
      </c>
    </row>
    <row r="8" spans="1:9" ht="39">
      <c r="A8" s="25"/>
      <c r="B8" s="30" t="s">
        <v>352</v>
      </c>
      <c r="C8" s="31" t="s">
        <v>459</v>
      </c>
      <c r="D8" s="31" t="s">
        <v>460</v>
      </c>
      <c r="E8" s="32"/>
      <c r="F8" s="25"/>
      <c r="G8" s="33">
        <f>G9</f>
        <v>1048.1</v>
      </c>
      <c r="H8" s="33">
        <f>H9</f>
        <v>671.6</v>
      </c>
      <c r="I8" s="80">
        <f aca="true" t="shared" si="0" ref="I8:I72">SUM(H8/G8*100)</f>
        <v>64.07785516649176</v>
      </c>
    </row>
    <row r="9" spans="1:9" ht="12.75">
      <c r="A9" s="32"/>
      <c r="B9" s="30" t="s">
        <v>461</v>
      </c>
      <c r="C9" s="31" t="s">
        <v>459</v>
      </c>
      <c r="D9" s="31" t="s">
        <v>460</v>
      </c>
      <c r="E9" s="32" t="s">
        <v>462</v>
      </c>
      <c r="F9" s="32"/>
      <c r="G9" s="33">
        <f>G10</f>
        <v>1048.1</v>
      </c>
      <c r="H9" s="33">
        <f>H10</f>
        <v>671.6</v>
      </c>
      <c r="I9" s="80">
        <f t="shared" si="0"/>
        <v>64.07785516649176</v>
      </c>
    </row>
    <row r="10" spans="1:9" ht="52.5">
      <c r="A10" s="32"/>
      <c r="B10" s="30" t="s">
        <v>353</v>
      </c>
      <c r="C10" s="31" t="s">
        <v>459</v>
      </c>
      <c r="D10" s="31" t="s">
        <v>460</v>
      </c>
      <c r="E10" s="32" t="s">
        <v>463</v>
      </c>
      <c r="F10" s="32"/>
      <c r="G10" s="33">
        <f>G11+G12</f>
        <v>1048.1</v>
      </c>
      <c r="H10" s="33">
        <f>H11+H12</f>
        <v>671.6</v>
      </c>
      <c r="I10" s="80">
        <f t="shared" si="0"/>
        <v>64.07785516649176</v>
      </c>
    </row>
    <row r="11" spans="1:9" ht="26.25">
      <c r="A11" s="32"/>
      <c r="B11" s="30" t="s">
        <v>351</v>
      </c>
      <c r="C11" s="31" t="s">
        <v>459</v>
      </c>
      <c r="D11" s="31" t="s">
        <v>460</v>
      </c>
      <c r="E11" s="32" t="s">
        <v>463</v>
      </c>
      <c r="F11" s="32">
        <v>120</v>
      </c>
      <c r="G11" s="33">
        <v>854.1</v>
      </c>
      <c r="H11" s="33">
        <v>589.4</v>
      </c>
      <c r="I11" s="80">
        <f t="shared" si="0"/>
        <v>69.00831284392928</v>
      </c>
    </row>
    <row r="12" spans="1:9" ht="26.25">
      <c r="A12" s="32"/>
      <c r="B12" s="30" t="s">
        <v>354</v>
      </c>
      <c r="C12" s="31" t="s">
        <v>459</v>
      </c>
      <c r="D12" s="31" t="s">
        <v>460</v>
      </c>
      <c r="E12" s="32" t="s">
        <v>463</v>
      </c>
      <c r="F12" s="32">
        <v>240</v>
      </c>
      <c r="G12" s="33">
        <v>194</v>
      </c>
      <c r="H12" s="33">
        <v>82.2</v>
      </c>
      <c r="I12" s="80">
        <f t="shared" si="0"/>
        <v>42.371134020618555</v>
      </c>
    </row>
    <row r="13" spans="1:9" ht="39">
      <c r="A13" s="34"/>
      <c r="B13" s="35" t="s">
        <v>358</v>
      </c>
      <c r="C13" s="36" t="s">
        <v>459</v>
      </c>
      <c r="D13" s="36" t="s">
        <v>464</v>
      </c>
      <c r="E13" s="34"/>
      <c r="F13" s="34"/>
      <c r="G13" s="37">
        <f>G14</f>
        <v>849.2</v>
      </c>
      <c r="H13" s="37">
        <f>H14</f>
        <v>582.4</v>
      </c>
      <c r="I13" s="81">
        <f t="shared" si="0"/>
        <v>68.58219500706547</v>
      </c>
    </row>
    <row r="14" spans="1:9" ht="39">
      <c r="A14" s="34"/>
      <c r="B14" s="35" t="s">
        <v>465</v>
      </c>
      <c r="C14" s="36" t="s">
        <v>459</v>
      </c>
      <c r="D14" s="36" t="s">
        <v>464</v>
      </c>
      <c r="E14" s="34" t="s">
        <v>466</v>
      </c>
      <c r="F14" s="34"/>
      <c r="G14" s="37">
        <f>G15+G16</f>
        <v>849.2</v>
      </c>
      <c r="H14" s="37">
        <f>H15+H16</f>
        <v>582.4</v>
      </c>
      <c r="I14" s="81">
        <f t="shared" si="0"/>
        <v>68.58219500706547</v>
      </c>
    </row>
    <row r="15" spans="1:9" ht="26.25">
      <c r="A15" s="34"/>
      <c r="B15" s="35" t="s">
        <v>351</v>
      </c>
      <c r="C15" s="36" t="s">
        <v>459</v>
      </c>
      <c r="D15" s="36" t="s">
        <v>464</v>
      </c>
      <c r="E15" s="34" t="s">
        <v>466</v>
      </c>
      <c r="F15" s="34">
        <v>120</v>
      </c>
      <c r="G15" s="37">
        <v>780</v>
      </c>
      <c r="H15" s="37">
        <v>573.9</v>
      </c>
      <c r="I15" s="81">
        <f t="shared" si="0"/>
        <v>73.57692307692307</v>
      </c>
    </row>
    <row r="16" spans="1:9" ht="26.25">
      <c r="A16" s="38"/>
      <c r="B16" s="39" t="s">
        <v>354</v>
      </c>
      <c r="C16" s="36" t="s">
        <v>459</v>
      </c>
      <c r="D16" s="36" t="s">
        <v>464</v>
      </c>
      <c r="E16" s="34" t="s">
        <v>466</v>
      </c>
      <c r="F16" s="34">
        <v>240</v>
      </c>
      <c r="G16" s="37">
        <v>69.2</v>
      </c>
      <c r="H16" s="37">
        <v>8.5</v>
      </c>
      <c r="I16" s="81">
        <f t="shared" si="0"/>
        <v>12.283236994219653</v>
      </c>
    </row>
    <row r="17" spans="1:9" ht="12.75">
      <c r="A17" s="25">
        <v>547</v>
      </c>
      <c r="B17" s="26" t="s">
        <v>467</v>
      </c>
      <c r="C17" s="27"/>
      <c r="D17" s="27"/>
      <c r="E17" s="25"/>
      <c r="F17" s="25"/>
      <c r="G17" s="40">
        <f>G18+G21+G34+G37+G41+G68+G71+G78+G81+G89+G94+G98+G101+G104+G107+G110+G114+G117+G122+G125+G128+G132</f>
        <v>181845.59999999998</v>
      </c>
      <c r="H17" s="40">
        <f>H18+H21+H34+H37+H41+H68+H71+H78+H81+H89+H94+H98+H101+H104+H107+H110+H114+H117+H122+H125+H128+H132</f>
        <v>107773.80000000002</v>
      </c>
      <c r="I17" s="24">
        <f t="shared" si="0"/>
        <v>59.266652588789626</v>
      </c>
    </row>
    <row r="18" spans="1:9" ht="26.25">
      <c r="A18" s="32"/>
      <c r="B18" s="30" t="s">
        <v>349</v>
      </c>
      <c r="C18" s="31" t="s">
        <v>459</v>
      </c>
      <c r="D18" s="31" t="s">
        <v>468</v>
      </c>
      <c r="E18" s="32"/>
      <c r="F18" s="32"/>
      <c r="G18" s="37">
        <f>G19</f>
        <v>2343.3</v>
      </c>
      <c r="H18" s="37">
        <f>H19</f>
        <v>1690</v>
      </c>
      <c r="I18" s="80">
        <f t="shared" si="0"/>
        <v>72.12051380531727</v>
      </c>
    </row>
    <row r="19" spans="1:9" ht="39">
      <c r="A19" s="32"/>
      <c r="B19" s="30" t="s">
        <v>469</v>
      </c>
      <c r="C19" s="31" t="s">
        <v>459</v>
      </c>
      <c r="D19" s="31" t="s">
        <v>468</v>
      </c>
      <c r="E19" s="32" t="s">
        <v>470</v>
      </c>
      <c r="F19" s="32"/>
      <c r="G19" s="37">
        <f>G20</f>
        <v>2343.3</v>
      </c>
      <c r="H19" s="37">
        <f>H20</f>
        <v>1690</v>
      </c>
      <c r="I19" s="80">
        <f t="shared" si="0"/>
        <v>72.12051380531727</v>
      </c>
    </row>
    <row r="20" spans="1:9" ht="26.25">
      <c r="A20" s="32"/>
      <c r="B20" s="30" t="s">
        <v>351</v>
      </c>
      <c r="C20" s="31" t="s">
        <v>459</v>
      </c>
      <c r="D20" s="31" t="s">
        <v>468</v>
      </c>
      <c r="E20" s="32" t="s">
        <v>470</v>
      </c>
      <c r="F20" s="32">
        <v>120</v>
      </c>
      <c r="G20" s="37">
        <v>2343.3</v>
      </c>
      <c r="H20" s="37">
        <v>1690</v>
      </c>
      <c r="I20" s="80">
        <f t="shared" si="0"/>
        <v>72.12051380531727</v>
      </c>
    </row>
    <row r="21" spans="1:9" ht="39">
      <c r="A21" s="32"/>
      <c r="B21" s="30" t="s">
        <v>355</v>
      </c>
      <c r="C21" s="31" t="s">
        <v>459</v>
      </c>
      <c r="D21" s="31" t="s">
        <v>471</v>
      </c>
      <c r="E21" s="32"/>
      <c r="F21" s="32"/>
      <c r="G21" s="37">
        <f>G22+G29+G32+G25</f>
        <v>32543.6</v>
      </c>
      <c r="H21" s="37">
        <f>H22+H29+H32+H25</f>
        <v>19517.800000000003</v>
      </c>
      <c r="I21" s="80">
        <f t="shared" si="0"/>
        <v>59.97431138534153</v>
      </c>
    </row>
    <row r="22" spans="1:9" ht="52.5">
      <c r="A22" s="32"/>
      <c r="B22" s="30" t="s">
        <v>472</v>
      </c>
      <c r="C22" s="31" t="s">
        <v>459</v>
      </c>
      <c r="D22" s="31" t="s">
        <v>471</v>
      </c>
      <c r="E22" s="32" t="s">
        <v>473</v>
      </c>
      <c r="F22" s="32"/>
      <c r="G22" s="37">
        <f>G23+G24</f>
        <v>2591.9</v>
      </c>
      <c r="H22" s="37">
        <f>H23+H24</f>
        <v>1779</v>
      </c>
      <c r="I22" s="80">
        <f t="shared" si="0"/>
        <v>68.63690728808982</v>
      </c>
    </row>
    <row r="23" spans="1:9" ht="26.25">
      <c r="A23" s="32"/>
      <c r="B23" s="30" t="s">
        <v>351</v>
      </c>
      <c r="C23" s="31" t="s">
        <v>459</v>
      </c>
      <c r="D23" s="31" t="s">
        <v>471</v>
      </c>
      <c r="E23" s="32" t="s">
        <v>473</v>
      </c>
      <c r="F23" s="32">
        <v>120</v>
      </c>
      <c r="G23" s="37">
        <v>2522.6</v>
      </c>
      <c r="H23" s="37">
        <v>1756.5</v>
      </c>
      <c r="I23" s="80">
        <f t="shared" si="0"/>
        <v>69.63053991913107</v>
      </c>
    </row>
    <row r="24" spans="1:9" ht="26.25">
      <c r="A24" s="32"/>
      <c r="B24" s="30" t="s">
        <v>354</v>
      </c>
      <c r="C24" s="31" t="s">
        <v>459</v>
      </c>
      <c r="D24" s="31" t="s">
        <v>471</v>
      </c>
      <c r="E24" s="32" t="s">
        <v>473</v>
      </c>
      <c r="F24" s="32">
        <v>240</v>
      </c>
      <c r="G24" s="37">
        <v>69.3</v>
      </c>
      <c r="H24" s="37">
        <v>22.5</v>
      </c>
      <c r="I24" s="80">
        <f t="shared" si="0"/>
        <v>32.467532467532465</v>
      </c>
    </row>
    <row r="25" spans="1:9" ht="39">
      <c r="A25" s="32"/>
      <c r="B25" s="30" t="s">
        <v>469</v>
      </c>
      <c r="C25" s="31" t="s">
        <v>459</v>
      </c>
      <c r="D25" s="31" t="s">
        <v>471</v>
      </c>
      <c r="E25" s="32" t="s">
        <v>470</v>
      </c>
      <c r="F25" s="32"/>
      <c r="G25" s="37">
        <f>G26+G27+G28</f>
        <v>28970.8</v>
      </c>
      <c r="H25" s="37">
        <f>H26+H27+H28</f>
        <v>17095.4</v>
      </c>
      <c r="I25" s="80">
        <f t="shared" si="0"/>
        <v>59.00907120272827</v>
      </c>
    </row>
    <row r="26" spans="1:9" ht="26.25">
      <c r="A26" s="32"/>
      <c r="B26" s="30" t="s">
        <v>351</v>
      </c>
      <c r="C26" s="31" t="s">
        <v>459</v>
      </c>
      <c r="D26" s="31" t="s">
        <v>471</v>
      </c>
      <c r="E26" s="32" t="s">
        <v>470</v>
      </c>
      <c r="F26" s="32">
        <v>120</v>
      </c>
      <c r="G26" s="37">
        <v>25790.8</v>
      </c>
      <c r="H26" s="37">
        <v>16258.5</v>
      </c>
      <c r="I26" s="80">
        <f t="shared" si="0"/>
        <v>63.03992121221521</v>
      </c>
    </row>
    <row r="27" spans="1:9" ht="26.25">
      <c r="A27" s="32"/>
      <c r="B27" s="30" t="s">
        <v>354</v>
      </c>
      <c r="C27" s="31" t="s">
        <v>459</v>
      </c>
      <c r="D27" s="31" t="s">
        <v>471</v>
      </c>
      <c r="E27" s="32" t="s">
        <v>470</v>
      </c>
      <c r="F27" s="32">
        <v>240</v>
      </c>
      <c r="G27" s="37">
        <v>3073.6</v>
      </c>
      <c r="H27" s="37">
        <v>826.7</v>
      </c>
      <c r="I27" s="80">
        <f t="shared" si="0"/>
        <v>26.89679854242582</v>
      </c>
    </row>
    <row r="28" spans="1:9" ht="12.75">
      <c r="A28" s="32"/>
      <c r="B28" s="30" t="s">
        <v>356</v>
      </c>
      <c r="C28" s="31" t="s">
        <v>459</v>
      </c>
      <c r="D28" s="31" t="s">
        <v>471</v>
      </c>
      <c r="E28" s="32" t="s">
        <v>470</v>
      </c>
      <c r="F28" s="32">
        <v>850</v>
      </c>
      <c r="G28" s="37">
        <v>106.4</v>
      </c>
      <c r="H28" s="37">
        <v>10.2</v>
      </c>
      <c r="I28" s="80">
        <f t="shared" si="0"/>
        <v>9.586466165413533</v>
      </c>
    </row>
    <row r="29" spans="1:9" ht="52.5">
      <c r="A29" s="32"/>
      <c r="B29" s="30" t="s">
        <v>474</v>
      </c>
      <c r="C29" s="31" t="s">
        <v>459</v>
      </c>
      <c r="D29" s="31" t="s">
        <v>471</v>
      </c>
      <c r="E29" s="32" t="s">
        <v>475</v>
      </c>
      <c r="F29" s="32"/>
      <c r="G29" s="37">
        <f>G30+G31</f>
        <v>512.8</v>
      </c>
      <c r="H29" s="37">
        <f>H30+H31</f>
        <v>374.1</v>
      </c>
      <c r="I29" s="80">
        <f t="shared" si="0"/>
        <v>72.95241809672387</v>
      </c>
    </row>
    <row r="30" spans="1:9" ht="26.25">
      <c r="A30" s="32"/>
      <c r="B30" s="30" t="s">
        <v>351</v>
      </c>
      <c r="C30" s="31" t="s">
        <v>459</v>
      </c>
      <c r="D30" s="31" t="s">
        <v>471</v>
      </c>
      <c r="E30" s="32" t="s">
        <v>475</v>
      </c>
      <c r="F30" s="32">
        <v>120</v>
      </c>
      <c r="G30" s="37">
        <v>478.8</v>
      </c>
      <c r="H30" s="37">
        <v>355.1</v>
      </c>
      <c r="I30" s="80">
        <f t="shared" si="0"/>
        <v>74.16457811194654</v>
      </c>
    </row>
    <row r="31" spans="1:9" ht="26.25">
      <c r="A31" s="32"/>
      <c r="B31" s="30" t="s">
        <v>354</v>
      </c>
      <c r="C31" s="31" t="s">
        <v>459</v>
      </c>
      <c r="D31" s="31" t="s">
        <v>471</v>
      </c>
      <c r="E31" s="32" t="s">
        <v>475</v>
      </c>
      <c r="F31" s="32">
        <v>240</v>
      </c>
      <c r="G31" s="37">
        <v>34</v>
      </c>
      <c r="H31" s="37">
        <v>19</v>
      </c>
      <c r="I31" s="80">
        <f t="shared" si="0"/>
        <v>55.88235294117647</v>
      </c>
    </row>
    <row r="32" spans="1:9" ht="39">
      <c r="A32" s="32"/>
      <c r="B32" s="30" t="s">
        <v>476</v>
      </c>
      <c r="C32" s="31" t="s">
        <v>459</v>
      </c>
      <c r="D32" s="31" t="s">
        <v>471</v>
      </c>
      <c r="E32" s="32" t="s">
        <v>477</v>
      </c>
      <c r="F32" s="32"/>
      <c r="G32" s="37">
        <f>G33</f>
        <v>468.1</v>
      </c>
      <c r="H32" s="37">
        <f>H33</f>
        <v>269.3</v>
      </c>
      <c r="I32" s="80">
        <f t="shared" si="0"/>
        <v>57.530442213202306</v>
      </c>
    </row>
    <row r="33" spans="1:9" ht="26.25">
      <c r="A33" s="32"/>
      <c r="B33" s="30" t="s">
        <v>351</v>
      </c>
      <c r="C33" s="31" t="s">
        <v>459</v>
      </c>
      <c r="D33" s="31" t="s">
        <v>471</v>
      </c>
      <c r="E33" s="32" t="s">
        <v>477</v>
      </c>
      <c r="F33" s="32">
        <v>120</v>
      </c>
      <c r="G33" s="37">
        <v>468.1</v>
      </c>
      <c r="H33" s="37">
        <v>269.3</v>
      </c>
      <c r="I33" s="80">
        <f t="shared" si="0"/>
        <v>57.530442213202306</v>
      </c>
    </row>
    <row r="34" spans="1:9" ht="12.75">
      <c r="A34" s="32"/>
      <c r="B34" s="30" t="s">
        <v>357</v>
      </c>
      <c r="C34" s="31" t="s">
        <v>459</v>
      </c>
      <c r="D34" s="31" t="s">
        <v>478</v>
      </c>
      <c r="E34" s="32"/>
      <c r="F34" s="32"/>
      <c r="G34" s="37">
        <f>SUM(G35)</f>
        <v>23.4</v>
      </c>
      <c r="H34" s="37">
        <f>SUM(H35)</f>
        <v>6.7</v>
      </c>
      <c r="I34" s="80">
        <f t="shared" si="0"/>
        <v>28.632478632478637</v>
      </c>
    </row>
    <row r="35" spans="1:9" ht="39">
      <c r="A35" s="32"/>
      <c r="B35" s="30" t="s">
        <v>350</v>
      </c>
      <c r="C35" s="31" t="s">
        <v>459</v>
      </c>
      <c r="D35" s="31" t="s">
        <v>478</v>
      </c>
      <c r="E35" s="32" t="s">
        <v>470</v>
      </c>
      <c r="F35" s="32"/>
      <c r="G35" s="37">
        <f>SUM(G36)</f>
        <v>23.4</v>
      </c>
      <c r="H35" s="37">
        <f>SUM(H36)</f>
        <v>6.7</v>
      </c>
      <c r="I35" s="80">
        <f t="shared" si="0"/>
        <v>28.632478632478637</v>
      </c>
    </row>
    <row r="36" spans="1:9" ht="26.25">
      <c r="A36" s="32"/>
      <c r="B36" s="30" t="s">
        <v>354</v>
      </c>
      <c r="C36" s="31" t="s">
        <v>459</v>
      </c>
      <c r="D36" s="31" t="s">
        <v>478</v>
      </c>
      <c r="E36" s="32" t="s">
        <v>470</v>
      </c>
      <c r="F36" s="32">
        <v>240</v>
      </c>
      <c r="G36" s="37">
        <v>23.4</v>
      </c>
      <c r="H36" s="37">
        <v>6.7</v>
      </c>
      <c r="I36" s="80">
        <f t="shared" si="0"/>
        <v>28.632478632478637</v>
      </c>
    </row>
    <row r="37" spans="1:9" ht="12.75">
      <c r="A37" s="32"/>
      <c r="B37" s="30" t="s">
        <v>359</v>
      </c>
      <c r="C37" s="31" t="s">
        <v>459</v>
      </c>
      <c r="D37" s="31" t="s">
        <v>479</v>
      </c>
      <c r="E37" s="32"/>
      <c r="F37" s="32"/>
      <c r="G37" s="37">
        <f>G38</f>
        <v>300</v>
      </c>
      <c r="H37" s="37">
        <v>0</v>
      </c>
      <c r="I37" s="80">
        <f t="shared" si="0"/>
        <v>0</v>
      </c>
    </row>
    <row r="38" spans="1:9" ht="12.75">
      <c r="A38" s="32"/>
      <c r="B38" s="30" t="s">
        <v>461</v>
      </c>
      <c r="C38" s="31" t="s">
        <v>459</v>
      </c>
      <c r="D38" s="31" t="s">
        <v>479</v>
      </c>
      <c r="E38" s="32" t="s">
        <v>462</v>
      </c>
      <c r="F38" s="32"/>
      <c r="G38" s="37">
        <f>G39</f>
        <v>300</v>
      </c>
      <c r="H38" s="37">
        <v>0</v>
      </c>
      <c r="I38" s="80">
        <f t="shared" si="0"/>
        <v>0</v>
      </c>
    </row>
    <row r="39" spans="1:9" ht="52.5">
      <c r="A39" s="32"/>
      <c r="B39" s="30" t="s">
        <v>353</v>
      </c>
      <c r="C39" s="31" t="s">
        <v>459</v>
      </c>
      <c r="D39" s="31" t="s">
        <v>479</v>
      </c>
      <c r="E39" s="32" t="s">
        <v>463</v>
      </c>
      <c r="F39" s="32"/>
      <c r="G39" s="37">
        <f>G40</f>
        <v>300</v>
      </c>
      <c r="H39" s="37">
        <v>0</v>
      </c>
      <c r="I39" s="80">
        <f t="shared" si="0"/>
        <v>0</v>
      </c>
    </row>
    <row r="40" spans="1:9" ht="12.75">
      <c r="A40" s="32"/>
      <c r="B40" s="30" t="s">
        <v>360</v>
      </c>
      <c r="C40" s="31" t="s">
        <v>459</v>
      </c>
      <c r="D40" s="31" t="s">
        <v>479</v>
      </c>
      <c r="E40" s="32" t="s">
        <v>463</v>
      </c>
      <c r="F40" s="32">
        <v>870</v>
      </c>
      <c r="G40" s="37">
        <v>300</v>
      </c>
      <c r="H40" s="37">
        <v>0</v>
      </c>
      <c r="I40" s="80">
        <f t="shared" si="0"/>
        <v>0</v>
      </c>
    </row>
    <row r="41" spans="1:9" ht="12.75">
      <c r="A41" s="32"/>
      <c r="B41" s="30" t="s">
        <v>361</v>
      </c>
      <c r="C41" s="31" t="s">
        <v>459</v>
      </c>
      <c r="D41" s="31" t="s">
        <v>480</v>
      </c>
      <c r="E41" s="32"/>
      <c r="F41" s="32"/>
      <c r="G41" s="37">
        <f>G42+G44+G46+G48+G52+G56+G59+G63+G65</f>
        <v>77087.6</v>
      </c>
      <c r="H41" s="37">
        <f>H42+H44+H46+H48+H52+H56+H59+H63+H65</f>
        <v>46849.100000000006</v>
      </c>
      <c r="I41" s="80">
        <f t="shared" si="0"/>
        <v>60.77384689625829</v>
      </c>
    </row>
    <row r="42" spans="1:9" ht="39">
      <c r="A42" s="32"/>
      <c r="B42" s="30" t="s">
        <v>469</v>
      </c>
      <c r="C42" s="31" t="s">
        <v>459</v>
      </c>
      <c r="D42" s="31" t="s">
        <v>480</v>
      </c>
      <c r="E42" s="32" t="s">
        <v>470</v>
      </c>
      <c r="F42" s="32"/>
      <c r="G42" s="37">
        <f>G43</f>
        <v>590</v>
      </c>
      <c r="H42" s="37">
        <f>H43</f>
        <v>118.5</v>
      </c>
      <c r="I42" s="80">
        <f t="shared" si="0"/>
        <v>20.084745762711865</v>
      </c>
    </row>
    <row r="43" spans="1:9" ht="26.25">
      <c r="A43" s="32"/>
      <c r="B43" s="30" t="s">
        <v>354</v>
      </c>
      <c r="C43" s="31" t="s">
        <v>459</v>
      </c>
      <c r="D43" s="31" t="s">
        <v>480</v>
      </c>
      <c r="E43" s="32" t="s">
        <v>470</v>
      </c>
      <c r="F43" s="32">
        <v>240</v>
      </c>
      <c r="G43" s="37">
        <v>590</v>
      </c>
      <c r="H43" s="37">
        <v>118.5</v>
      </c>
      <c r="I43" s="80">
        <f t="shared" si="0"/>
        <v>20.084745762711865</v>
      </c>
    </row>
    <row r="44" spans="1:9" ht="52.5">
      <c r="A44" s="32"/>
      <c r="B44" s="30" t="s">
        <v>474</v>
      </c>
      <c r="C44" s="31" t="s">
        <v>459</v>
      </c>
      <c r="D44" s="31" t="s">
        <v>480</v>
      </c>
      <c r="E44" s="32" t="s">
        <v>475</v>
      </c>
      <c r="F44" s="32"/>
      <c r="G44" s="37">
        <f>G45</f>
        <v>90.5</v>
      </c>
      <c r="H44" s="37">
        <f>H45</f>
        <v>0</v>
      </c>
      <c r="I44" s="80">
        <f t="shared" si="0"/>
        <v>0</v>
      </c>
    </row>
    <row r="45" spans="1:9" ht="26.25">
      <c r="A45" s="32"/>
      <c r="B45" s="30" t="s">
        <v>354</v>
      </c>
      <c r="C45" s="31" t="s">
        <v>459</v>
      </c>
      <c r="D45" s="31" t="s">
        <v>480</v>
      </c>
      <c r="E45" s="32" t="s">
        <v>475</v>
      </c>
      <c r="F45" s="32">
        <v>240</v>
      </c>
      <c r="G45" s="37">
        <v>90.5</v>
      </c>
      <c r="H45" s="37">
        <v>0</v>
      </c>
      <c r="I45" s="80">
        <f t="shared" si="0"/>
        <v>0</v>
      </c>
    </row>
    <row r="46" spans="1:9" ht="52.5">
      <c r="A46" s="32"/>
      <c r="B46" s="30" t="s">
        <v>481</v>
      </c>
      <c r="C46" s="31" t="s">
        <v>459</v>
      </c>
      <c r="D46" s="31" t="s">
        <v>480</v>
      </c>
      <c r="E46" s="32" t="s">
        <v>482</v>
      </c>
      <c r="F46" s="32"/>
      <c r="G46" s="37">
        <f>G47</f>
        <v>753.5</v>
      </c>
      <c r="H46" s="37">
        <f>H47</f>
        <v>440.6</v>
      </c>
      <c r="I46" s="80">
        <f t="shared" si="0"/>
        <v>58.473788984737894</v>
      </c>
    </row>
    <row r="47" spans="1:9" ht="26.25">
      <c r="A47" s="32"/>
      <c r="B47" s="30" t="s">
        <v>354</v>
      </c>
      <c r="C47" s="31" t="s">
        <v>459</v>
      </c>
      <c r="D47" s="31" t="s">
        <v>480</v>
      </c>
      <c r="E47" s="32" t="s">
        <v>482</v>
      </c>
      <c r="F47" s="32">
        <v>240</v>
      </c>
      <c r="G47" s="37">
        <v>753.5</v>
      </c>
      <c r="H47" s="37">
        <v>440.6</v>
      </c>
      <c r="I47" s="80">
        <f t="shared" si="0"/>
        <v>58.473788984737894</v>
      </c>
    </row>
    <row r="48" spans="1:9" ht="66">
      <c r="A48" s="32"/>
      <c r="B48" s="30" t="s">
        <v>483</v>
      </c>
      <c r="C48" s="31" t="s">
        <v>459</v>
      </c>
      <c r="D48" s="31" t="s">
        <v>480</v>
      </c>
      <c r="E48" s="32" t="s">
        <v>484</v>
      </c>
      <c r="F48" s="32"/>
      <c r="G48" s="37">
        <f>G49+G50+G51</f>
        <v>8209.2</v>
      </c>
      <c r="H48" s="37">
        <f>H49+H50+H51</f>
        <v>5305.200000000001</v>
      </c>
      <c r="I48" s="80">
        <f t="shared" si="0"/>
        <v>64.62505481654729</v>
      </c>
    </row>
    <row r="49" spans="1:9" ht="12.75">
      <c r="A49" s="32"/>
      <c r="B49" s="30" t="s">
        <v>362</v>
      </c>
      <c r="C49" s="31" t="s">
        <v>459</v>
      </c>
      <c r="D49" s="31" t="s">
        <v>480</v>
      </c>
      <c r="E49" s="32" t="s">
        <v>484</v>
      </c>
      <c r="F49" s="32">
        <v>110</v>
      </c>
      <c r="G49" s="37">
        <v>7436.7</v>
      </c>
      <c r="H49" s="37">
        <v>4963.1</v>
      </c>
      <c r="I49" s="80">
        <f t="shared" si="0"/>
        <v>66.73793483668831</v>
      </c>
    </row>
    <row r="50" spans="1:9" ht="26.25">
      <c r="A50" s="32"/>
      <c r="B50" s="30" t="s">
        <v>354</v>
      </c>
      <c r="C50" s="31" t="s">
        <v>459</v>
      </c>
      <c r="D50" s="31" t="s">
        <v>480</v>
      </c>
      <c r="E50" s="32" t="s">
        <v>484</v>
      </c>
      <c r="F50" s="32">
        <v>240</v>
      </c>
      <c r="G50" s="37">
        <v>769.9</v>
      </c>
      <c r="H50" s="37">
        <v>342</v>
      </c>
      <c r="I50" s="80">
        <f t="shared" si="0"/>
        <v>44.42135342252241</v>
      </c>
    </row>
    <row r="51" spans="1:9" ht="12.75">
      <c r="A51" s="32"/>
      <c r="B51" s="30" t="s">
        <v>356</v>
      </c>
      <c r="C51" s="31" t="s">
        <v>459</v>
      </c>
      <c r="D51" s="31" t="s">
        <v>480</v>
      </c>
      <c r="E51" s="32" t="s">
        <v>484</v>
      </c>
      <c r="F51" s="32">
        <v>850</v>
      </c>
      <c r="G51" s="37">
        <v>2.6</v>
      </c>
      <c r="H51" s="37">
        <v>0.1</v>
      </c>
      <c r="I51" s="80">
        <f t="shared" si="0"/>
        <v>3.8461538461538463</v>
      </c>
    </row>
    <row r="52" spans="1:9" ht="52.5">
      <c r="A52" s="32"/>
      <c r="B52" s="30" t="s">
        <v>485</v>
      </c>
      <c r="C52" s="31" t="s">
        <v>459</v>
      </c>
      <c r="D52" s="31" t="s">
        <v>480</v>
      </c>
      <c r="E52" s="32" t="s">
        <v>486</v>
      </c>
      <c r="F52" s="32"/>
      <c r="G52" s="37">
        <f>G53+G54+G55</f>
        <v>60259.1</v>
      </c>
      <c r="H52" s="37">
        <f>H53+H54+H55</f>
        <v>35949.1</v>
      </c>
      <c r="I52" s="80">
        <f t="shared" si="0"/>
        <v>59.65754549935196</v>
      </c>
    </row>
    <row r="53" spans="1:9" ht="12.75">
      <c r="A53" s="32"/>
      <c r="B53" s="30" t="s">
        <v>362</v>
      </c>
      <c r="C53" s="31" t="s">
        <v>459</v>
      </c>
      <c r="D53" s="31" t="s">
        <v>480</v>
      </c>
      <c r="E53" s="32" t="s">
        <v>486</v>
      </c>
      <c r="F53" s="32">
        <v>110</v>
      </c>
      <c r="G53" s="37">
        <v>40554.7</v>
      </c>
      <c r="H53" s="37">
        <v>26218.2</v>
      </c>
      <c r="I53" s="80">
        <f t="shared" si="0"/>
        <v>64.64898026615906</v>
      </c>
    </row>
    <row r="54" spans="1:9" ht="26.25">
      <c r="A54" s="32"/>
      <c r="B54" s="30" t="s">
        <v>354</v>
      </c>
      <c r="C54" s="31" t="s">
        <v>459</v>
      </c>
      <c r="D54" s="31" t="s">
        <v>480</v>
      </c>
      <c r="E54" s="32" t="s">
        <v>486</v>
      </c>
      <c r="F54" s="32">
        <v>240</v>
      </c>
      <c r="G54" s="37">
        <v>18591.4</v>
      </c>
      <c r="H54" s="37">
        <v>9376.3</v>
      </c>
      <c r="I54" s="80">
        <f t="shared" si="0"/>
        <v>50.433533784437955</v>
      </c>
    </row>
    <row r="55" spans="1:9" ht="12.75">
      <c r="A55" s="32"/>
      <c r="B55" s="30" t="s">
        <v>356</v>
      </c>
      <c r="C55" s="31" t="s">
        <v>459</v>
      </c>
      <c r="D55" s="31" t="s">
        <v>480</v>
      </c>
      <c r="E55" s="32" t="s">
        <v>486</v>
      </c>
      <c r="F55" s="32">
        <v>850</v>
      </c>
      <c r="G55" s="37">
        <v>1113</v>
      </c>
      <c r="H55" s="37">
        <v>354.6</v>
      </c>
      <c r="I55" s="80">
        <f t="shared" si="0"/>
        <v>31.859838274932617</v>
      </c>
    </row>
    <row r="56" spans="1:9" ht="39">
      <c r="A56" s="32"/>
      <c r="B56" s="30" t="s">
        <v>487</v>
      </c>
      <c r="C56" s="31" t="s">
        <v>459</v>
      </c>
      <c r="D56" s="31" t="s">
        <v>480</v>
      </c>
      <c r="E56" s="32" t="s">
        <v>488</v>
      </c>
      <c r="F56" s="32"/>
      <c r="G56" s="37">
        <f>G57+G58</f>
        <v>3414.3</v>
      </c>
      <c r="H56" s="37">
        <f>H57+H58</f>
        <v>2666.1</v>
      </c>
      <c r="I56" s="80">
        <f t="shared" si="0"/>
        <v>78.08628415780686</v>
      </c>
    </row>
    <row r="57" spans="1:9" ht="26.25">
      <c r="A57" s="32"/>
      <c r="B57" s="30" t="s">
        <v>354</v>
      </c>
      <c r="C57" s="31" t="s">
        <v>459</v>
      </c>
      <c r="D57" s="31" t="s">
        <v>480</v>
      </c>
      <c r="E57" s="32" t="s">
        <v>488</v>
      </c>
      <c r="F57" s="32">
        <v>240</v>
      </c>
      <c r="G57" s="37">
        <v>3361.8</v>
      </c>
      <c r="H57" s="37">
        <v>2613.6</v>
      </c>
      <c r="I57" s="80">
        <f t="shared" si="0"/>
        <v>77.74406567910047</v>
      </c>
    </row>
    <row r="58" spans="1:9" ht="12.75">
      <c r="A58" s="32"/>
      <c r="B58" s="30" t="s">
        <v>356</v>
      </c>
      <c r="C58" s="31" t="s">
        <v>459</v>
      </c>
      <c r="D58" s="31" t="s">
        <v>480</v>
      </c>
      <c r="E58" s="32" t="s">
        <v>488</v>
      </c>
      <c r="F58" s="32">
        <v>850</v>
      </c>
      <c r="G58" s="37">
        <v>52.5</v>
      </c>
      <c r="H58" s="37">
        <v>52.5</v>
      </c>
      <c r="I58" s="80">
        <f t="shared" si="0"/>
        <v>100</v>
      </c>
    </row>
    <row r="59" spans="1:9" ht="52.5">
      <c r="A59" s="32"/>
      <c r="B59" s="30" t="s">
        <v>489</v>
      </c>
      <c r="C59" s="31" t="s">
        <v>459</v>
      </c>
      <c r="D59" s="31" t="s">
        <v>480</v>
      </c>
      <c r="E59" s="32" t="s">
        <v>490</v>
      </c>
      <c r="F59" s="32"/>
      <c r="G59" s="37">
        <f>G60+G61+G62</f>
        <v>3658.7000000000003</v>
      </c>
      <c r="H59" s="37">
        <f>H60+H61+H62</f>
        <v>2257.2999999999997</v>
      </c>
      <c r="I59" s="80">
        <f t="shared" si="0"/>
        <v>61.696777543936356</v>
      </c>
    </row>
    <row r="60" spans="1:9" ht="12.75">
      <c r="A60" s="32"/>
      <c r="B60" s="30" t="s">
        <v>362</v>
      </c>
      <c r="C60" s="31" t="s">
        <v>459</v>
      </c>
      <c r="D60" s="31" t="s">
        <v>480</v>
      </c>
      <c r="E60" s="32" t="s">
        <v>490</v>
      </c>
      <c r="F60" s="32">
        <v>110</v>
      </c>
      <c r="G60" s="37">
        <v>3435.3</v>
      </c>
      <c r="H60" s="37">
        <v>2188.6</v>
      </c>
      <c r="I60" s="80">
        <f t="shared" si="0"/>
        <v>63.70913748435362</v>
      </c>
    </row>
    <row r="61" spans="1:9" ht="26.25">
      <c r="A61" s="32"/>
      <c r="B61" s="30" t="s">
        <v>354</v>
      </c>
      <c r="C61" s="31" t="s">
        <v>459</v>
      </c>
      <c r="D61" s="31" t="s">
        <v>480</v>
      </c>
      <c r="E61" s="32" t="s">
        <v>490</v>
      </c>
      <c r="F61" s="32">
        <v>240</v>
      </c>
      <c r="G61" s="37">
        <v>163.4</v>
      </c>
      <c r="H61" s="37">
        <v>23.7</v>
      </c>
      <c r="I61" s="80">
        <f t="shared" si="0"/>
        <v>14.504283965728273</v>
      </c>
    </row>
    <row r="62" spans="1:9" ht="12.75">
      <c r="A62" s="32"/>
      <c r="B62" s="30" t="s">
        <v>356</v>
      </c>
      <c r="C62" s="31" t="s">
        <v>459</v>
      </c>
      <c r="D62" s="31" t="s">
        <v>480</v>
      </c>
      <c r="E62" s="32" t="s">
        <v>490</v>
      </c>
      <c r="F62" s="32">
        <v>850</v>
      </c>
      <c r="G62" s="37">
        <v>60</v>
      </c>
      <c r="H62" s="37">
        <v>45</v>
      </c>
      <c r="I62" s="80">
        <f t="shared" si="0"/>
        <v>75</v>
      </c>
    </row>
    <row r="63" spans="1:9" ht="39">
      <c r="A63" s="32"/>
      <c r="B63" s="30" t="s">
        <v>491</v>
      </c>
      <c r="C63" s="31" t="s">
        <v>459</v>
      </c>
      <c r="D63" s="31" t="s">
        <v>480</v>
      </c>
      <c r="E63" s="32" t="s">
        <v>492</v>
      </c>
      <c r="F63" s="32"/>
      <c r="G63" s="37">
        <f>G64</f>
        <v>108.8</v>
      </c>
      <c r="H63" s="37">
        <f>H64</f>
        <v>108.8</v>
      </c>
      <c r="I63" s="80">
        <f t="shared" si="0"/>
        <v>100</v>
      </c>
    </row>
    <row r="64" spans="1:9" ht="26.25">
      <c r="A64" s="32"/>
      <c r="B64" s="30" t="s">
        <v>363</v>
      </c>
      <c r="C64" s="31" t="s">
        <v>459</v>
      </c>
      <c r="D64" s="31" t="s">
        <v>480</v>
      </c>
      <c r="E64" s="32" t="s">
        <v>492</v>
      </c>
      <c r="F64" s="32">
        <v>630</v>
      </c>
      <c r="G64" s="37">
        <v>108.8</v>
      </c>
      <c r="H64" s="37">
        <v>108.8</v>
      </c>
      <c r="I64" s="80">
        <f t="shared" si="0"/>
        <v>100</v>
      </c>
    </row>
    <row r="65" spans="1:9" ht="12.75">
      <c r="A65" s="32"/>
      <c r="B65" s="30" t="s">
        <v>461</v>
      </c>
      <c r="C65" s="31" t="s">
        <v>459</v>
      </c>
      <c r="D65" s="31" t="s">
        <v>480</v>
      </c>
      <c r="E65" s="32" t="s">
        <v>462</v>
      </c>
      <c r="F65" s="32"/>
      <c r="G65" s="37">
        <f>G66</f>
        <v>3.5</v>
      </c>
      <c r="H65" s="37">
        <f>H66</f>
        <v>3.5</v>
      </c>
      <c r="I65" s="80">
        <f>SUM(H65/G65*100)</f>
        <v>100</v>
      </c>
    </row>
    <row r="66" spans="1:9" ht="52.5">
      <c r="A66" s="32"/>
      <c r="B66" s="30" t="s">
        <v>353</v>
      </c>
      <c r="C66" s="31" t="s">
        <v>459</v>
      </c>
      <c r="D66" s="31" t="s">
        <v>480</v>
      </c>
      <c r="E66" s="32" t="s">
        <v>463</v>
      </c>
      <c r="F66" s="32"/>
      <c r="G66" s="37">
        <f>G67</f>
        <v>3.5</v>
      </c>
      <c r="H66" s="37">
        <f>H67</f>
        <v>3.5</v>
      </c>
      <c r="I66" s="80">
        <f>SUM(H66/G66*100)</f>
        <v>100</v>
      </c>
    </row>
    <row r="67" spans="1:9" ht="12.75">
      <c r="A67" s="32"/>
      <c r="B67" s="30" t="s">
        <v>364</v>
      </c>
      <c r="C67" s="31" t="s">
        <v>459</v>
      </c>
      <c r="D67" s="31" t="s">
        <v>480</v>
      </c>
      <c r="E67" s="32" t="s">
        <v>463</v>
      </c>
      <c r="F67" s="32">
        <v>830</v>
      </c>
      <c r="G67" s="37">
        <v>3.5</v>
      </c>
      <c r="H67" s="37">
        <v>3.5</v>
      </c>
      <c r="I67" s="80">
        <f>SUM(H67/G67*100)</f>
        <v>100</v>
      </c>
    </row>
    <row r="68" spans="1:9" ht="12.75">
      <c r="A68" s="32"/>
      <c r="B68" s="30" t="s">
        <v>365</v>
      </c>
      <c r="C68" s="31" t="s">
        <v>468</v>
      </c>
      <c r="D68" s="31" t="s">
        <v>471</v>
      </c>
      <c r="E68" s="32"/>
      <c r="F68" s="32"/>
      <c r="G68" s="37">
        <f>G69</f>
        <v>194.2</v>
      </c>
      <c r="H68" s="37">
        <f>H69</f>
        <v>73.1</v>
      </c>
      <c r="I68" s="80">
        <f t="shared" si="0"/>
        <v>37.64160659114315</v>
      </c>
    </row>
    <row r="69" spans="1:9" ht="39">
      <c r="A69" s="32"/>
      <c r="B69" s="30" t="s">
        <v>493</v>
      </c>
      <c r="C69" s="31" t="s">
        <v>468</v>
      </c>
      <c r="D69" s="31" t="s">
        <v>471</v>
      </c>
      <c r="E69" s="32" t="s">
        <v>494</v>
      </c>
      <c r="F69" s="32"/>
      <c r="G69" s="37">
        <f>G70</f>
        <v>194.2</v>
      </c>
      <c r="H69" s="37">
        <f>H70</f>
        <v>73.1</v>
      </c>
      <c r="I69" s="80">
        <f t="shared" si="0"/>
        <v>37.64160659114315</v>
      </c>
    </row>
    <row r="70" spans="1:9" ht="26.25">
      <c r="A70" s="32"/>
      <c r="B70" s="30" t="s">
        <v>354</v>
      </c>
      <c r="C70" s="31" t="s">
        <v>468</v>
      </c>
      <c r="D70" s="31" t="s">
        <v>471</v>
      </c>
      <c r="E70" s="32" t="s">
        <v>494</v>
      </c>
      <c r="F70" s="32">
        <v>240</v>
      </c>
      <c r="G70" s="37">
        <v>194.2</v>
      </c>
      <c r="H70" s="37">
        <v>73.1</v>
      </c>
      <c r="I70" s="80">
        <f t="shared" si="0"/>
        <v>37.64160659114315</v>
      </c>
    </row>
    <row r="71" spans="1:9" ht="26.25">
      <c r="A71" s="32"/>
      <c r="B71" s="30" t="s">
        <v>366</v>
      </c>
      <c r="C71" s="31" t="s">
        <v>460</v>
      </c>
      <c r="D71" s="31" t="s">
        <v>495</v>
      </c>
      <c r="E71" s="32"/>
      <c r="F71" s="32"/>
      <c r="G71" s="37">
        <f>G72+G74</f>
        <v>2915.7999999999997</v>
      </c>
      <c r="H71" s="37">
        <f>H72+H74</f>
        <v>1931.3</v>
      </c>
      <c r="I71" s="80">
        <f t="shared" si="0"/>
        <v>66.23568145963372</v>
      </c>
    </row>
    <row r="72" spans="1:9" ht="52.5">
      <c r="A72" s="32"/>
      <c r="B72" s="30" t="s">
        <v>474</v>
      </c>
      <c r="C72" s="31" t="s">
        <v>460</v>
      </c>
      <c r="D72" s="31" t="s">
        <v>495</v>
      </c>
      <c r="E72" s="32" t="s">
        <v>475</v>
      </c>
      <c r="F72" s="32"/>
      <c r="G72" s="37">
        <f>G73</f>
        <v>3</v>
      </c>
      <c r="H72" s="37">
        <f>H73</f>
        <v>0</v>
      </c>
      <c r="I72" s="80">
        <f t="shared" si="0"/>
        <v>0</v>
      </c>
    </row>
    <row r="73" spans="1:9" ht="26.25">
      <c r="A73" s="32"/>
      <c r="B73" s="30" t="s">
        <v>354</v>
      </c>
      <c r="C73" s="31" t="s">
        <v>460</v>
      </c>
      <c r="D73" s="31" t="s">
        <v>495</v>
      </c>
      <c r="E73" s="32" t="s">
        <v>475</v>
      </c>
      <c r="F73" s="32">
        <v>240</v>
      </c>
      <c r="G73" s="37">
        <v>3</v>
      </c>
      <c r="H73" s="37">
        <v>0</v>
      </c>
      <c r="I73" s="80">
        <f>SUM(H73/G73*100)</f>
        <v>0</v>
      </c>
    </row>
    <row r="74" spans="1:9" ht="52.5">
      <c r="A74" s="32"/>
      <c r="B74" s="30" t="s">
        <v>496</v>
      </c>
      <c r="C74" s="31" t="s">
        <v>460</v>
      </c>
      <c r="D74" s="31" t="s">
        <v>495</v>
      </c>
      <c r="E74" s="32" t="s">
        <v>497</v>
      </c>
      <c r="F74" s="32"/>
      <c r="G74" s="37">
        <f>G75+G76+G77</f>
        <v>2912.7999999999997</v>
      </c>
      <c r="H74" s="37">
        <f>H75+H76+H77</f>
        <v>1931.3</v>
      </c>
      <c r="I74" s="80">
        <f aca="true" t="shared" si="1" ref="I74:I141">SUM(H74/G74*100)</f>
        <v>66.30390002746499</v>
      </c>
    </row>
    <row r="75" spans="1:9" ht="12.75">
      <c r="A75" s="32"/>
      <c r="B75" s="30" t="s">
        <v>362</v>
      </c>
      <c r="C75" s="31" t="s">
        <v>460</v>
      </c>
      <c r="D75" s="31" t="s">
        <v>495</v>
      </c>
      <c r="E75" s="32" t="s">
        <v>497</v>
      </c>
      <c r="F75" s="32">
        <v>110</v>
      </c>
      <c r="G75" s="37">
        <v>2227.7</v>
      </c>
      <c r="H75" s="37">
        <v>1583.8</v>
      </c>
      <c r="I75" s="80">
        <f t="shared" si="1"/>
        <v>71.09574897876733</v>
      </c>
    </row>
    <row r="76" spans="1:9" ht="26.25">
      <c r="A76" s="32"/>
      <c r="B76" s="30" t="s">
        <v>354</v>
      </c>
      <c r="C76" s="31" t="s">
        <v>460</v>
      </c>
      <c r="D76" s="31" t="s">
        <v>495</v>
      </c>
      <c r="E76" s="32" t="s">
        <v>497</v>
      </c>
      <c r="F76" s="32">
        <v>240</v>
      </c>
      <c r="G76" s="37">
        <v>682.6</v>
      </c>
      <c r="H76" s="37">
        <v>346</v>
      </c>
      <c r="I76" s="80">
        <f t="shared" si="1"/>
        <v>50.688543803105766</v>
      </c>
    </row>
    <row r="77" spans="1:9" ht="12.75">
      <c r="A77" s="32"/>
      <c r="B77" s="30" t="s">
        <v>356</v>
      </c>
      <c r="C77" s="31" t="s">
        <v>460</v>
      </c>
      <c r="D77" s="31" t="s">
        <v>495</v>
      </c>
      <c r="E77" s="32" t="s">
        <v>497</v>
      </c>
      <c r="F77" s="32">
        <v>850</v>
      </c>
      <c r="G77" s="37">
        <v>2.5</v>
      </c>
      <c r="H77" s="37">
        <v>1.5</v>
      </c>
      <c r="I77" s="80">
        <f t="shared" si="1"/>
        <v>60</v>
      </c>
    </row>
    <row r="78" spans="1:9" ht="26.25">
      <c r="A78" s="32"/>
      <c r="B78" s="30" t="s">
        <v>367</v>
      </c>
      <c r="C78" s="31" t="s">
        <v>460</v>
      </c>
      <c r="D78" s="31" t="s">
        <v>498</v>
      </c>
      <c r="E78" s="32"/>
      <c r="F78" s="32"/>
      <c r="G78" s="37">
        <f>SUM(G79)</f>
        <v>250</v>
      </c>
      <c r="H78" s="37">
        <f>SUM(H79)</f>
        <v>0</v>
      </c>
      <c r="I78" s="80">
        <f t="shared" si="1"/>
        <v>0</v>
      </c>
    </row>
    <row r="79" spans="1:9" ht="39">
      <c r="A79" s="32"/>
      <c r="B79" s="30" t="s">
        <v>499</v>
      </c>
      <c r="C79" s="31" t="s">
        <v>460</v>
      </c>
      <c r="D79" s="31" t="s">
        <v>498</v>
      </c>
      <c r="E79" s="32" t="s">
        <v>500</v>
      </c>
      <c r="F79" s="32"/>
      <c r="G79" s="37">
        <f>SUM(G80)</f>
        <v>250</v>
      </c>
      <c r="H79" s="37">
        <f>SUM(H80)</f>
        <v>0</v>
      </c>
      <c r="I79" s="80">
        <f t="shared" si="1"/>
        <v>0</v>
      </c>
    </row>
    <row r="80" spans="1:9" ht="26.25">
      <c r="A80" s="32"/>
      <c r="B80" s="30" t="s">
        <v>354</v>
      </c>
      <c r="C80" s="31" t="s">
        <v>460</v>
      </c>
      <c r="D80" s="31" t="s">
        <v>498</v>
      </c>
      <c r="E80" s="32" t="s">
        <v>500</v>
      </c>
      <c r="F80" s="32">
        <v>240</v>
      </c>
      <c r="G80" s="37">
        <v>250</v>
      </c>
      <c r="H80" s="37">
        <v>0</v>
      </c>
      <c r="I80" s="80">
        <f t="shared" si="1"/>
        <v>0</v>
      </c>
    </row>
    <row r="81" spans="1:9" ht="12.75">
      <c r="A81" s="32"/>
      <c r="B81" s="30" t="s">
        <v>368</v>
      </c>
      <c r="C81" s="31" t="s">
        <v>471</v>
      </c>
      <c r="D81" s="31" t="s">
        <v>478</v>
      </c>
      <c r="E81" s="32"/>
      <c r="F81" s="32"/>
      <c r="G81" s="37">
        <f>G82+G87</f>
        <v>21591.2</v>
      </c>
      <c r="H81" s="37">
        <f>H82+H87</f>
        <v>11363</v>
      </c>
      <c r="I81" s="80">
        <f t="shared" si="1"/>
        <v>52.62792248693913</v>
      </c>
    </row>
    <row r="82" spans="1:9" ht="52.5">
      <c r="A82" s="32"/>
      <c r="B82" s="30" t="s">
        <v>501</v>
      </c>
      <c r="C82" s="31" t="s">
        <v>471</v>
      </c>
      <c r="D82" s="31" t="s">
        <v>478</v>
      </c>
      <c r="E82" s="32" t="s">
        <v>502</v>
      </c>
      <c r="F82" s="32"/>
      <c r="G82" s="37">
        <f>G83+G84+G85+G86</f>
        <v>20979.9</v>
      </c>
      <c r="H82" s="37">
        <f>H83+H84+H85+H86</f>
        <v>11363</v>
      </c>
      <c r="I82" s="80">
        <f t="shared" si="1"/>
        <v>54.1613639721829</v>
      </c>
    </row>
    <row r="83" spans="1:9" ht="12.75">
      <c r="A83" s="32"/>
      <c r="B83" s="30" t="s">
        <v>362</v>
      </c>
      <c r="C83" s="31" t="s">
        <v>471</v>
      </c>
      <c r="D83" s="31" t="s">
        <v>478</v>
      </c>
      <c r="E83" s="32" t="s">
        <v>502</v>
      </c>
      <c r="F83" s="32">
        <v>110</v>
      </c>
      <c r="G83" s="37">
        <v>3902.5</v>
      </c>
      <c r="H83" s="37">
        <v>2371.9</v>
      </c>
      <c r="I83" s="80">
        <f t="shared" si="1"/>
        <v>60.77898782831519</v>
      </c>
    </row>
    <row r="84" spans="1:9" ht="26.25">
      <c r="A84" s="32"/>
      <c r="B84" s="30" t="s">
        <v>354</v>
      </c>
      <c r="C84" s="31" t="s">
        <v>471</v>
      </c>
      <c r="D84" s="31" t="s">
        <v>478</v>
      </c>
      <c r="E84" s="32" t="s">
        <v>502</v>
      </c>
      <c r="F84" s="32">
        <v>240</v>
      </c>
      <c r="G84" s="37">
        <v>1051</v>
      </c>
      <c r="H84" s="37">
        <v>667.9</v>
      </c>
      <c r="I84" s="80">
        <f t="shared" si="1"/>
        <v>63.54900095147479</v>
      </c>
    </row>
    <row r="85" spans="1:9" ht="39">
      <c r="A85" s="32"/>
      <c r="B85" s="30" t="s">
        <v>369</v>
      </c>
      <c r="C85" s="31" t="s">
        <v>471</v>
      </c>
      <c r="D85" s="31" t="s">
        <v>478</v>
      </c>
      <c r="E85" s="32" t="s">
        <v>502</v>
      </c>
      <c r="F85" s="32">
        <v>810</v>
      </c>
      <c r="G85" s="37">
        <v>16024.9</v>
      </c>
      <c r="H85" s="37">
        <v>8323.2</v>
      </c>
      <c r="I85" s="80">
        <f t="shared" si="1"/>
        <v>51.93916966720542</v>
      </c>
    </row>
    <row r="86" spans="1:9" ht="12.75">
      <c r="A86" s="32"/>
      <c r="B86" s="30" t="s">
        <v>356</v>
      </c>
      <c r="C86" s="31" t="s">
        <v>471</v>
      </c>
      <c r="D86" s="31" t="s">
        <v>478</v>
      </c>
      <c r="E86" s="32" t="s">
        <v>502</v>
      </c>
      <c r="F86" s="32">
        <v>850</v>
      </c>
      <c r="G86" s="37">
        <v>1.5</v>
      </c>
      <c r="H86" s="37">
        <v>0</v>
      </c>
      <c r="I86" s="80">
        <f t="shared" si="1"/>
        <v>0</v>
      </c>
    </row>
    <row r="87" spans="1:9" ht="39">
      <c r="A87" s="32"/>
      <c r="B87" s="30" t="s">
        <v>476</v>
      </c>
      <c r="C87" s="31" t="s">
        <v>471</v>
      </c>
      <c r="D87" s="31" t="s">
        <v>478</v>
      </c>
      <c r="E87" s="32" t="s">
        <v>477</v>
      </c>
      <c r="F87" s="32"/>
      <c r="G87" s="37">
        <f>G88</f>
        <v>611.3</v>
      </c>
      <c r="H87" s="37">
        <f>H88</f>
        <v>0</v>
      </c>
      <c r="I87" s="80">
        <f>SUM(H87/G87*100)</f>
        <v>0</v>
      </c>
    </row>
    <row r="88" spans="1:9" ht="26.25">
      <c r="A88" s="32"/>
      <c r="B88" s="30" t="s">
        <v>354</v>
      </c>
      <c r="C88" s="31" t="s">
        <v>471</v>
      </c>
      <c r="D88" s="31" t="s">
        <v>478</v>
      </c>
      <c r="E88" s="32" t="s">
        <v>477</v>
      </c>
      <c r="F88" s="32">
        <v>240</v>
      </c>
      <c r="G88" s="37">
        <v>611.3</v>
      </c>
      <c r="H88" s="37">
        <v>0</v>
      </c>
      <c r="I88" s="80">
        <f>SUM(H88/G88*100)</f>
        <v>0</v>
      </c>
    </row>
    <row r="89" spans="1:9" ht="12.75">
      <c r="A89" s="32"/>
      <c r="B89" s="30" t="s">
        <v>370</v>
      </c>
      <c r="C89" s="31" t="s">
        <v>471</v>
      </c>
      <c r="D89" s="31" t="s">
        <v>495</v>
      </c>
      <c r="E89" s="32"/>
      <c r="F89" s="32"/>
      <c r="G89" s="37">
        <f>G90+G92</f>
        <v>9616.4</v>
      </c>
      <c r="H89" s="37">
        <f>H90+H92</f>
        <v>8010.2</v>
      </c>
      <c r="I89" s="80">
        <f t="shared" si="1"/>
        <v>83.29728380683001</v>
      </c>
    </row>
    <row r="90" spans="1:9" ht="39">
      <c r="A90" s="32"/>
      <c r="B90" s="30" t="s">
        <v>503</v>
      </c>
      <c r="C90" s="31" t="s">
        <v>471</v>
      </c>
      <c r="D90" s="31" t="s">
        <v>495</v>
      </c>
      <c r="E90" s="32" t="s">
        <v>504</v>
      </c>
      <c r="F90" s="32"/>
      <c r="G90" s="37">
        <f>G91</f>
        <v>9366.4</v>
      </c>
      <c r="H90" s="37">
        <f>H91</f>
        <v>7919.3</v>
      </c>
      <c r="I90" s="80">
        <f t="shared" si="1"/>
        <v>84.55009395285276</v>
      </c>
    </row>
    <row r="91" spans="1:9" ht="26.25">
      <c r="A91" s="32"/>
      <c r="B91" s="30" t="s">
        <v>354</v>
      </c>
      <c r="C91" s="31" t="s">
        <v>471</v>
      </c>
      <c r="D91" s="31" t="s">
        <v>495</v>
      </c>
      <c r="E91" s="32" t="s">
        <v>504</v>
      </c>
      <c r="F91" s="32">
        <v>240</v>
      </c>
      <c r="G91" s="37">
        <v>9366.4</v>
      </c>
      <c r="H91" s="37">
        <v>7919.3</v>
      </c>
      <c r="I91" s="80">
        <f t="shared" si="1"/>
        <v>84.55009395285276</v>
      </c>
    </row>
    <row r="92" spans="1:9" ht="39">
      <c r="A92" s="32"/>
      <c r="B92" s="30" t="s">
        <v>505</v>
      </c>
      <c r="C92" s="31" t="s">
        <v>471</v>
      </c>
      <c r="D92" s="31" t="s">
        <v>495</v>
      </c>
      <c r="E92" s="32" t="s">
        <v>506</v>
      </c>
      <c r="F92" s="32"/>
      <c r="G92" s="37">
        <f>G93</f>
        <v>250</v>
      </c>
      <c r="H92" s="37">
        <f>H93</f>
        <v>90.9</v>
      </c>
      <c r="I92" s="80">
        <f t="shared" si="1"/>
        <v>36.36000000000001</v>
      </c>
    </row>
    <row r="93" spans="1:9" ht="26.25">
      <c r="A93" s="32"/>
      <c r="B93" s="30" t="s">
        <v>354</v>
      </c>
      <c r="C93" s="31" t="s">
        <v>471</v>
      </c>
      <c r="D93" s="31" t="s">
        <v>495</v>
      </c>
      <c r="E93" s="32" t="s">
        <v>506</v>
      </c>
      <c r="F93" s="32">
        <v>240</v>
      </c>
      <c r="G93" s="37">
        <v>250</v>
      </c>
      <c r="H93" s="37">
        <v>90.9</v>
      </c>
      <c r="I93" s="80">
        <f t="shared" si="1"/>
        <v>36.36000000000001</v>
      </c>
    </row>
    <row r="94" spans="1:9" ht="12.75">
      <c r="A94" s="32"/>
      <c r="B94" s="30" t="s">
        <v>371</v>
      </c>
      <c r="C94" s="31" t="s">
        <v>471</v>
      </c>
      <c r="D94" s="31" t="s">
        <v>507</v>
      </c>
      <c r="E94" s="32"/>
      <c r="F94" s="32"/>
      <c r="G94" s="37">
        <f>G95</f>
        <v>1002.9000000000001</v>
      </c>
      <c r="H94" s="37">
        <f>H95</f>
        <v>54</v>
      </c>
      <c r="I94" s="80">
        <f t="shared" si="1"/>
        <v>5.384385282680227</v>
      </c>
    </row>
    <row r="95" spans="1:9" ht="26.25">
      <c r="A95" s="32"/>
      <c r="B95" s="30" t="s">
        <v>508</v>
      </c>
      <c r="C95" s="31" t="s">
        <v>471</v>
      </c>
      <c r="D95" s="31" t="s">
        <v>507</v>
      </c>
      <c r="E95" s="32" t="s">
        <v>509</v>
      </c>
      <c r="F95" s="32"/>
      <c r="G95" s="37">
        <f>G96+G97</f>
        <v>1002.9000000000001</v>
      </c>
      <c r="H95" s="37">
        <f>H96+H97</f>
        <v>54</v>
      </c>
      <c r="I95" s="80">
        <f t="shared" si="1"/>
        <v>5.384385282680227</v>
      </c>
    </row>
    <row r="96" spans="1:9" ht="26.25">
      <c r="A96" s="32"/>
      <c r="B96" s="30" t="s">
        <v>354</v>
      </c>
      <c r="C96" s="31" t="s">
        <v>471</v>
      </c>
      <c r="D96" s="31" t="s">
        <v>507</v>
      </c>
      <c r="E96" s="32" t="s">
        <v>509</v>
      </c>
      <c r="F96" s="32">
        <v>240</v>
      </c>
      <c r="G96" s="37">
        <v>423.3</v>
      </c>
      <c r="H96" s="37">
        <v>0</v>
      </c>
      <c r="I96" s="80">
        <f t="shared" si="1"/>
        <v>0</v>
      </c>
    </row>
    <row r="97" spans="1:9" ht="12.75">
      <c r="A97" s="32"/>
      <c r="B97" s="30" t="s">
        <v>373</v>
      </c>
      <c r="C97" s="31" t="s">
        <v>471</v>
      </c>
      <c r="D97" s="31" t="s">
        <v>507</v>
      </c>
      <c r="E97" s="32" t="s">
        <v>509</v>
      </c>
      <c r="F97" s="32">
        <v>360</v>
      </c>
      <c r="G97" s="37">
        <v>579.6</v>
      </c>
      <c r="H97" s="37">
        <v>54</v>
      </c>
      <c r="I97" s="80">
        <f t="shared" si="1"/>
        <v>9.316770186335404</v>
      </c>
    </row>
    <row r="98" spans="1:9" ht="12.75">
      <c r="A98" s="32"/>
      <c r="B98" s="30" t="s">
        <v>374</v>
      </c>
      <c r="C98" s="31" t="s">
        <v>471</v>
      </c>
      <c r="D98" s="31" t="s">
        <v>510</v>
      </c>
      <c r="E98" s="32"/>
      <c r="F98" s="32"/>
      <c r="G98" s="37">
        <f>G99</f>
        <v>100</v>
      </c>
      <c r="H98" s="37">
        <f>H99</f>
        <v>100</v>
      </c>
      <c r="I98" s="80">
        <f t="shared" si="1"/>
        <v>100</v>
      </c>
    </row>
    <row r="99" spans="1:9" ht="39">
      <c r="A99" s="32"/>
      <c r="B99" s="30" t="s">
        <v>511</v>
      </c>
      <c r="C99" s="31" t="s">
        <v>471</v>
      </c>
      <c r="D99" s="31" t="s">
        <v>510</v>
      </c>
      <c r="E99" s="32" t="s">
        <v>512</v>
      </c>
      <c r="F99" s="32"/>
      <c r="G99" s="37">
        <f>G100</f>
        <v>100</v>
      </c>
      <c r="H99" s="37">
        <f>H100</f>
        <v>100</v>
      </c>
      <c r="I99" s="80">
        <f t="shared" si="1"/>
        <v>100</v>
      </c>
    </row>
    <row r="100" spans="1:9" ht="26.25">
      <c r="A100" s="32"/>
      <c r="B100" s="30" t="s">
        <v>354</v>
      </c>
      <c r="C100" s="31" t="s">
        <v>471</v>
      </c>
      <c r="D100" s="31" t="s">
        <v>510</v>
      </c>
      <c r="E100" s="32" t="s">
        <v>512</v>
      </c>
      <c r="F100" s="32">
        <v>240</v>
      </c>
      <c r="G100" s="37">
        <v>100</v>
      </c>
      <c r="H100" s="37">
        <v>100</v>
      </c>
      <c r="I100" s="80">
        <f t="shared" si="1"/>
        <v>100</v>
      </c>
    </row>
    <row r="101" spans="1:9" ht="12.75">
      <c r="A101" s="32"/>
      <c r="B101" s="30" t="s">
        <v>377</v>
      </c>
      <c r="C101" s="31" t="s">
        <v>478</v>
      </c>
      <c r="D101" s="31" t="s">
        <v>460</v>
      </c>
      <c r="E101" s="32"/>
      <c r="F101" s="32"/>
      <c r="G101" s="37">
        <f>G102</f>
        <v>8236.4</v>
      </c>
      <c r="H101" s="37">
        <f>H102</f>
        <v>60</v>
      </c>
      <c r="I101" s="80">
        <f t="shared" si="1"/>
        <v>0.7284736049730466</v>
      </c>
    </row>
    <row r="102" spans="1:9" ht="39">
      <c r="A102" s="32"/>
      <c r="B102" s="30" t="s">
        <v>503</v>
      </c>
      <c r="C102" s="31" t="s">
        <v>478</v>
      </c>
      <c r="D102" s="31" t="s">
        <v>460</v>
      </c>
      <c r="E102" s="32" t="s">
        <v>504</v>
      </c>
      <c r="F102" s="32"/>
      <c r="G102" s="33">
        <f>G103</f>
        <v>8236.4</v>
      </c>
      <c r="H102" s="33">
        <f>H103</f>
        <v>60</v>
      </c>
      <c r="I102" s="80">
        <f t="shared" si="1"/>
        <v>0.7284736049730466</v>
      </c>
    </row>
    <row r="103" spans="1:9" ht="26.25">
      <c r="A103" s="32"/>
      <c r="B103" s="30" t="s">
        <v>354</v>
      </c>
      <c r="C103" s="31" t="s">
        <v>478</v>
      </c>
      <c r="D103" s="31" t="s">
        <v>460</v>
      </c>
      <c r="E103" s="32" t="s">
        <v>504</v>
      </c>
      <c r="F103" s="32">
        <v>240</v>
      </c>
      <c r="G103" s="37">
        <v>8236.4</v>
      </c>
      <c r="H103" s="37">
        <v>60</v>
      </c>
      <c r="I103" s="80">
        <f t="shared" si="1"/>
        <v>0.7284736049730466</v>
      </c>
    </row>
    <row r="104" spans="1:9" ht="12.75">
      <c r="A104" s="32"/>
      <c r="B104" s="30" t="s">
        <v>378</v>
      </c>
      <c r="C104" s="31" t="s">
        <v>464</v>
      </c>
      <c r="D104" s="31" t="s">
        <v>478</v>
      </c>
      <c r="E104" s="32"/>
      <c r="F104" s="32"/>
      <c r="G104" s="37">
        <f>G105</f>
        <v>700</v>
      </c>
      <c r="H104" s="37">
        <f>H105</f>
        <v>663</v>
      </c>
      <c r="I104" s="80">
        <f t="shared" si="1"/>
        <v>94.71428571428572</v>
      </c>
    </row>
    <row r="105" spans="1:9" ht="39">
      <c r="A105" s="32"/>
      <c r="B105" s="30" t="s">
        <v>476</v>
      </c>
      <c r="C105" s="31" t="s">
        <v>464</v>
      </c>
      <c r="D105" s="31" t="s">
        <v>478</v>
      </c>
      <c r="E105" s="32" t="s">
        <v>477</v>
      </c>
      <c r="F105" s="32"/>
      <c r="G105" s="37">
        <f>G106</f>
        <v>700</v>
      </c>
      <c r="H105" s="37">
        <f>H106</f>
        <v>663</v>
      </c>
      <c r="I105" s="80">
        <f t="shared" si="1"/>
        <v>94.71428571428572</v>
      </c>
    </row>
    <row r="106" spans="1:9" ht="26.25">
      <c r="A106" s="32"/>
      <c r="B106" s="30" t="s">
        <v>354</v>
      </c>
      <c r="C106" s="31" t="s">
        <v>464</v>
      </c>
      <c r="D106" s="31" t="s">
        <v>478</v>
      </c>
      <c r="E106" s="32" t="s">
        <v>477</v>
      </c>
      <c r="F106" s="32">
        <v>240</v>
      </c>
      <c r="G106" s="37">
        <v>700</v>
      </c>
      <c r="H106" s="37">
        <v>663</v>
      </c>
      <c r="I106" s="80">
        <f t="shared" si="1"/>
        <v>94.71428571428572</v>
      </c>
    </row>
    <row r="107" spans="1:9" ht="12.75">
      <c r="A107" s="32"/>
      <c r="B107" s="30" t="s">
        <v>379</v>
      </c>
      <c r="C107" s="31" t="s">
        <v>513</v>
      </c>
      <c r="D107" s="31" t="s">
        <v>468</v>
      </c>
      <c r="E107" s="32"/>
      <c r="F107" s="32"/>
      <c r="G107" s="37">
        <f>G108</f>
        <v>634</v>
      </c>
      <c r="H107" s="37">
        <f>H108</f>
        <v>0</v>
      </c>
      <c r="I107" s="80">
        <f t="shared" si="1"/>
        <v>0</v>
      </c>
    </row>
    <row r="108" spans="1:9" ht="52.5">
      <c r="A108" s="32"/>
      <c r="B108" s="30" t="s">
        <v>514</v>
      </c>
      <c r="C108" s="31" t="s">
        <v>513</v>
      </c>
      <c r="D108" s="31" t="s">
        <v>468</v>
      </c>
      <c r="E108" s="32" t="s">
        <v>515</v>
      </c>
      <c r="F108" s="32"/>
      <c r="G108" s="37">
        <f>G109</f>
        <v>634</v>
      </c>
      <c r="H108" s="37">
        <f>H109</f>
        <v>0</v>
      </c>
      <c r="I108" s="80">
        <f t="shared" si="1"/>
        <v>0</v>
      </c>
    </row>
    <row r="109" spans="1:9" ht="26.25">
      <c r="A109" s="32"/>
      <c r="B109" s="30" t="s">
        <v>354</v>
      </c>
      <c r="C109" s="31" t="s">
        <v>513</v>
      </c>
      <c r="D109" s="31" t="s">
        <v>468</v>
      </c>
      <c r="E109" s="32" t="s">
        <v>515</v>
      </c>
      <c r="F109" s="32">
        <v>240</v>
      </c>
      <c r="G109" s="37">
        <v>634</v>
      </c>
      <c r="H109" s="37">
        <v>0</v>
      </c>
      <c r="I109" s="80">
        <f t="shared" si="1"/>
        <v>0</v>
      </c>
    </row>
    <row r="110" spans="1:9" ht="12.75">
      <c r="A110" s="32"/>
      <c r="B110" s="30" t="s">
        <v>382</v>
      </c>
      <c r="C110" s="31" t="s">
        <v>513</v>
      </c>
      <c r="D110" s="31" t="s">
        <v>513</v>
      </c>
      <c r="E110" s="32"/>
      <c r="F110" s="32"/>
      <c r="G110" s="37">
        <f>G111</f>
        <v>5032.9</v>
      </c>
      <c r="H110" s="37">
        <f>H111</f>
        <v>5032.9</v>
      </c>
      <c r="I110" s="80">
        <f t="shared" si="1"/>
        <v>100</v>
      </c>
    </row>
    <row r="111" spans="1:9" ht="26.25">
      <c r="A111" s="32"/>
      <c r="B111" s="30" t="s">
        <v>516</v>
      </c>
      <c r="C111" s="31" t="s">
        <v>513</v>
      </c>
      <c r="D111" s="31" t="s">
        <v>513</v>
      </c>
      <c r="E111" s="32" t="s">
        <v>517</v>
      </c>
      <c r="F111" s="32"/>
      <c r="G111" s="37">
        <f>G112+G113</f>
        <v>5032.9</v>
      </c>
      <c r="H111" s="37">
        <f>H112+H113</f>
        <v>5032.9</v>
      </c>
      <c r="I111" s="80">
        <f t="shared" si="1"/>
        <v>100</v>
      </c>
    </row>
    <row r="112" spans="1:9" ht="26.25">
      <c r="A112" s="32"/>
      <c r="B112" s="30" t="s">
        <v>354</v>
      </c>
      <c r="C112" s="31" t="s">
        <v>513</v>
      </c>
      <c r="D112" s="31" t="s">
        <v>513</v>
      </c>
      <c r="E112" s="32" t="s">
        <v>517</v>
      </c>
      <c r="F112" s="32">
        <v>240</v>
      </c>
      <c r="G112" s="37">
        <v>4761</v>
      </c>
      <c r="H112" s="37">
        <v>4761</v>
      </c>
      <c r="I112" s="80">
        <f t="shared" si="1"/>
        <v>100</v>
      </c>
    </row>
    <row r="113" spans="1:9" ht="12.75">
      <c r="A113" s="32"/>
      <c r="B113" s="30" t="s">
        <v>383</v>
      </c>
      <c r="C113" s="31" t="s">
        <v>513</v>
      </c>
      <c r="D113" s="31" t="s">
        <v>513</v>
      </c>
      <c r="E113" s="32" t="s">
        <v>517</v>
      </c>
      <c r="F113" s="32">
        <v>350</v>
      </c>
      <c r="G113" s="37">
        <v>271.9</v>
      </c>
      <c r="H113" s="37">
        <v>271.9</v>
      </c>
      <c r="I113" s="80">
        <f t="shared" si="1"/>
        <v>100</v>
      </c>
    </row>
    <row r="114" spans="1:9" ht="12.75">
      <c r="A114" s="32"/>
      <c r="B114" s="30" t="s">
        <v>387</v>
      </c>
      <c r="C114" s="31" t="s">
        <v>507</v>
      </c>
      <c r="D114" s="31" t="s">
        <v>459</v>
      </c>
      <c r="E114" s="32"/>
      <c r="F114" s="32"/>
      <c r="G114" s="37">
        <f>G115</f>
        <v>3000</v>
      </c>
      <c r="H114" s="37">
        <f>H115</f>
        <v>1805.4</v>
      </c>
      <c r="I114" s="80">
        <f t="shared" si="1"/>
        <v>60.18</v>
      </c>
    </row>
    <row r="115" spans="1:9" ht="92.25">
      <c r="A115" s="32"/>
      <c r="B115" s="30" t="s">
        <v>388</v>
      </c>
      <c r="C115" s="31" t="s">
        <v>507</v>
      </c>
      <c r="D115" s="31" t="s">
        <v>459</v>
      </c>
      <c r="E115" s="32" t="s">
        <v>518</v>
      </c>
      <c r="F115" s="32"/>
      <c r="G115" s="37">
        <f>G116</f>
        <v>3000</v>
      </c>
      <c r="H115" s="37">
        <f>H116</f>
        <v>1805.4</v>
      </c>
      <c r="I115" s="80">
        <f t="shared" si="1"/>
        <v>60.18</v>
      </c>
    </row>
    <row r="116" spans="1:9" ht="12.75">
      <c r="A116" s="32"/>
      <c r="B116" s="30" t="s">
        <v>390</v>
      </c>
      <c r="C116" s="31" t="s">
        <v>507</v>
      </c>
      <c r="D116" s="31" t="s">
        <v>459</v>
      </c>
      <c r="E116" s="32" t="s">
        <v>518</v>
      </c>
      <c r="F116" s="32">
        <v>310</v>
      </c>
      <c r="G116" s="37">
        <v>3000</v>
      </c>
      <c r="H116" s="37">
        <v>1805.4</v>
      </c>
      <c r="I116" s="80">
        <f t="shared" si="1"/>
        <v>60.18</v>
      </c>
    </row>
    <row r="117" spans="1:9" ht="12.75">
      <c r="A117" s="32"/>
      <c r="B117" s="30" t="s">
        <v>391</v>
      </c>
      <c r="C117" s="31" t="s">
        <v>507</v>
      </c>
      <c r="D117" s="31" t="s">
        <v>468</v>
      </c>
      <c r="E117" s="32"/>
      <c r="F117" s="32"/>
      <c r="G117" s="37">
        <f>G118</f>
        <v>3420.8</v>
      </c>
      <c r="H117" s="37">
        <f>H118</f>
        <v>2191.5</v>
      </c>
      <c r="I117" s="80">
        <f t="shared" si="1"/>
        <v>64.06396164639851</v>
      </c>
    </row>
    <row r="118" spans="1:9" ht="92.25">
      <c r="A118" s="32"/>
      <c r="B118" s="30" t="s">
        <v>388</v>
      </c>
      <c r="C118" s="31" t="s">
        <v>507</v>
      </c>
      <c r="D118" s="31" t="s">
        <v>468</v>
      </c>
      <c r="E118" s="32" t="s">
        <v>518</v>
      </c>
      <c r="F118" s="32"/>
      <c r="G118" s="37">
        <f>G119+G120+G121</f>
        <v>3420.8</v>
      </c>
      <c r="H118" s="37">
        <f>H119+H120+H121</f>
        <v>2191.5</v>
      </c>
      <c r="I118" s="80">
        <f t="shared" si="1"/>
        <v>64.06396164639851</v>
      </c>
    </row>
    <row r="119" spans="1:9" ht="12.75">
      <c r="A119" s="32"/>
      <c r="B119" s="30" t="s">
        <v>362</v>
      </c>
      <c r="C119" s="31" t="s">
        <v>507</v>
      </c>
      <c r="D119" s="31" t="s">
        <v>468</v>
      </c>
      <c r="E119" s="32" t="s">
        <v>518</v>
      </c>
      <c r="F119" s="32">
        <v>110</v>
      </c>
      <c r="G119" s="37">
        <v>3052.9</v>
      </c>
      <c r="H119" s="37">
        <v>2129.8</v>
      </c>
      <c r="I119" s="80">
        <f t="shared" si="1"/>
        <v>69.7631759965934</v>
      </c>
    </row>
    <row r="120" spans="1:9" ht="26.25">
      <c r="A120" s="32"/>
      <c r="B120" s="30" t="s">
        <v>354</v>
      </c>
      <c r="C120" s="31" t="s">
        <v>507</v>
      </c>
      <c r="D120" s="31" t="s">
        <v>468</v>
      </c>
      <c r="E120" s="32" t="s">
        <v>518</v>
      </c>
      <c r="F120" s="32">
        <v>240</v>
      </c>
      <c r="G120" s="37">
        <v>366.9</v>
      </c>
      <c r="H120" s="37">
        <v>61.7</v>
      </c>
      <c r="I120" s="80">
        <f t="shared" si="1"/>
        <v>16.816571272826387</v>
      </c>
    </row>
    <row r="121" spans="1:9" ht="12.75">
      <c r="A121" s="32"/>
      <c r="B121" s="30" t="s">
        <v>356</v>
      </c>
      <c r="C121" s="31" t="s">
        <v>507</v>
      </c>
      <c r="D121" s="31" t="s">
        <v>468</v>
      </c>
      <c r="E121" s="32" t="s">
        <v>518</v>
      </c>
      <c r="F121" s="32">
        <v>850</v>
      </c>
      <c r="G121" s="37">
        <v>1</v>
      </c>
      <c r="H121" s="37">
        <v>0</v>
      </c>
      <c r="I121" s="80">
        <f t="shared" si="1"/>
        <v>0</v>
      </c>
    </row>
    <row r="122" spans="1:9" ht="12.75">
      <c r="A122" s="32"/>
      <c r="B122" s="30" t="s">
        <v>389</v>
      </c>
      <c r="C122" s="31" t="s">
        <v>507</v>
      </c>
      <c r="D122" s="31" t="s">
        <v>460</v>
      </c>
      <c r="E122" s="32"/>
      <c r="F122" s="32"/>
      <c r="G122" s="37">
        <f>G123</f>
        <v>700</v>
      </c>
      <c r="H122" s="37">
        <f>H123</f>
        <v>130</v>
      </c>
      <c r="I122" s="80">
        <f t="shared" si="1"/>
        <v>18.571428571428573</v>
      </c>
    </row>
    <row r="123" spans="1:9" ht="92.25">
      <c r="A123" s="32"/>
      <c r="B123" s="30" t="s">
        <v>388</v>
      </c>
      <c r="C123" s="31" t="s">
        <v>507</v>
      </c>
      <c r="D123" s="31" t="s">
        <v>460</v>
      </c>
      <c r="E123" s="32" t="s">
        <v>518</v>
      </c>
      <c r="F123" s="32"/>
      <c r="G123" s="37">
        <f>G124</f>
        <v>700</v>
      </c>
      <c r="H123" s="37">
        <f>H124</f>
        <v>130</v>
      </c>
      <c r="I123" s="80">
        <f t="shared" si="1"/>
        <v>18.571428571428573</v>
      </c>
    </row>
    <row r="124" spans="1:9" ht="12.75">
      <c r="A124" s="32"/>
      <c r="B124" s="30" t="s">
        <v>390</v>
      </c>
      <c r="C124" s="31" t="s">
        <v>507</v>
      </c>
      <c r="D124" s="31" t="s">
        <v>460</v>
      </c>
      <c r="E124" s="32" t="s">
        <v>518</v>
      </c>
      <c r="F124" s="32">
        <v>310</v>
      </c>
      <c r="G124" s="37">
        <v>700</v>
      </c>
      <c r="H124" s="37">
        <v>130</v>
      </c>
      <c r="I124" s="80">
        <f t="shared" si="1"/>
        <v>18.571428571428573</v>
      </c>
    </row>
    <row r="125" spans="1:9" ht="12.75">
      <c r="A125" s="32"/>
      <c r="B125" s="30" t="s">
        <v>393</v>
      </c>
      <c r="C125" s="31" t="s">
        <v>507</v>
      </c>
      <c r="D125" s="31" t="s">
        <v>471</v>
      </c>
      <c r="E125" s="32"/>
      <c r="F125" s="32"/>
      <c r="G125" s="37">
        <f>G126</f>
        <v>6608</v>
      </c>
      <c r="H125" s="37">
        <f>H126</f>
        <v>4178.1</v>
      </c>
      <c r="I125" s="80">
        <f t="shared" si="1"/>
        <v>63.22790556900727</v>
      </c>
    </row>
    <row r="126" spans="1:9" ht="92.25">
      <c r="A126" s="32"/>
      <c r="B126" s="30" t="s">
        <v>388</v>
      </c>
      <c r="C126" s="31" t="s">
        <v>507</v>
      </c>
      <c r="D126" s="31" t="s">
        <v>471</v>
      </c>
      <c r="E126" s="32" t="s">
        <v>518</v>
      </c>
      <c r="F126" s="32"/>
      <c r="G126" s="37">
        <f>G127</f>
        <v>6608</v>
      </c>
      <c r="H126" s="37">
        <f>H127</f>
        <v>4178.1</v>
      </c>
      <c r="I126" s="80">
        <f t="shared" si="1"/>
        <v>63.22790556900727</v>
      </c>
    </row>
    <row r="127" spans="1:9" ht="26.25">
      <c r="A127" s="32"/>
      <c r="B127" s="30" t="s">
        <v>392</v>
      </c>
      <c r="C127" s="31" t="s">
        <v>507</v>
      </c>
      <c r="D127" s="31" t="s">
        <v>471</v>
      </c>
      <c r="E127" s="32" t="s">
        <v>518</v>
      </c>
      <c r="F127" s="32">
        <v>320</v>
      </c>
      <c r="G127" s="37">
        <v>6608</v>
      </c>
      <c r="H127" s="37">
        <v>4178.1</v>
      </c>
      <c r="I127" s="80">
        <f t="shared" si="1"/>
        <v>63.22790556900727</v>
      </c>
    </row>
    <row r="128" spans="1:9" ht="12.75">
      <c r="A128" s="32"/>
      <c r="B128" s="30" t="s">
        <v>395</v>
      </c>
      <c r="C128" s="31" t="s">
        <v>507</v>
      </c>
      <c r="D128" s="31" t="s">
        <v>464</v>
      </c>
      <c r="E128" s="32"/>
      <c r="F128" s="32"/>
      <c r="G128" s="37">
        <f>G129</f>
        <v>491.9</v>
      </c>
      <c r="H128" s="37">
        <f>H129</f>
        <v>292.6</v>
      </c>
      <c r="I128" s="80">
        <f t="shared" si="1"/>
        <v>59.48363488513926</v>
      </c>
    </row>
    <row r="129" spans="1:9" ht="39">
      <c r="A129" s="32"/>
      <c r="B129" s="30" t="s">
        <v>469</v>
      </c>
      <c r="C129" s="31" t="s">
        <v>507</v>
      </c>
      <c r="D129" s="31" t="s">
        <v>464</v>
      </c>
      <c r="E129" s="32" t="s">
        <v>470</v>
      </c>
      <c r="F129" s="32"/>
      <c r="G129" s="37">
        <f>G130+G131</f>
        <v>491.9</v>
      </c>
      <c r="H129" s="37">
        <f>H130+H131</f>
        <v>292.6</v>
      </c>
      <c r="I129" s="80">
        <f t="shared" si="1"/>
        <v>59.48363488513926</v>
      </c>
    </row>
    <row r="130" spans="1:9" ht="26.25">
      <c r="A130" s="32"/>
      <c r="B130" s="30" t="s">
        <v>351</v>
      </c>
      <c r="C130" s="31" t="s">
        <v>507</v>
      </c>
      <c r="D130" s="31" t="s">
        <v>464</v>
      </c>
      <c r="E130" s="32" t="s">
        <v>470</v>
      </c>
      <c r="F130" s="32">
        <v>120</v>
      </c>
      <c r="G130" s="37">
        <v>435.9</v>
      </c>
      <c r="H130" s="37">
        <v>289.8</v>
      </c>
      <c r="I130" s="80">
        <f t="shared" si="1"/>
        <v>66.4831383344804</v>
      </c>
    </row>
    <row r="131" spans="1:9" ht="26.25">
      <c r="A131" s="32"/>
      <c r="B131" s="30" t="s">
        <v>354</v>
      </c>
      <c r="C131" s="31" t="s">
        <v>507</v>
      </c>
      <c r="D131" s="31" t="s">
        <v>464</v>
      </c>
      <c r="E131" s="32" t="s">
        <v>470</v>
      </c>
      <c r="F131" s="32">
        <v>240</v>
      </c>
      <c r="G131" s="37">
        <v>56</v>
      </c>
      <c r="H131" s="37">
        <v>2.8</v>
      </c>
      <c r="I131" s="80">
        <f t="shared" si="1"/>
        <v>5</v>
      </c>
    </row>
    <row r="132" spans="1:9" ht="12.75">
      <c r="A132" s="32"/>
      <c r="B132" s="30" t="s">
        <v>402</v>
      </c>
      <c r="C132" s="31" t="s">
        <v>498</v>
      </c>
      <c r="D132" s="31" t="s">
        <v>460</v>
      </c>
      <c r="E132" s="32"/>
      <c r="F132" s="32"/>
      <c r="G132" s="37">
        <f>G133+G137+G135</f>
        <v>5053.2</v>
      </c>
      <c r="H132" s="37">
        <f>H133+H137+H135</f>
        <v>3825.1000000000004</v>
      </c>
      <c r="I132" s="80">
        <f t="shared" si="1"/>
        <v>75.69658830048287</v>
      </c>
    </row>
    <row r="133" spans="1:9" ht="39">
      <c r="A133" s="25"/>
      <c r="B133" s="41" t="s">
        <v>469</v>
      </c>
      <c r="C133" s="31" t="s">
        <v>498</v>
      </c>
      <c r="D133" s="31" t="s">
        <v>460</v>
      </c>
      <c r="E133" s="32" t="s">
        <v>470</v>
      </c>
      <c r="F133" s="32"/>
      <c r="G133" s="37">
        <f>G134</f>
        <v>4046.4</v>
      </c>
      <c r="H133" s="37">
        <f>H134</f>
        <v>2818.3</v>
      </c>
      <c r="I133" s="80">
        <f t="shared" si="1"/>
        <v>69.64956504547251</v>
      </c>
    </row>
    <row r="134" spans="1:9" ht="12.75">
      <c r="A134" s="25"/>
      <c r="B134" s="30" t="s">
        <v>312</v>
      </c>
      <c r="C134" s="31" t="s">
        <v>498</v>
      </c>
      <c r="D134" s="31" t="s">
        <v>460</v>
      </c>
      <c r="E134" s="32" t="s">
        <v>470</v>
      </c>
      <c r="F134" s="32">
        <v>540</v>
      </c>
      <c r="G134" s="37">
        <v>4046.4</v>
      </c>
      <c r="H134" s="37">
        <v>2818.3</v>
      </c>
      <c r="I134" s="80">
        <f t="shared" si="1"/>
        <v>69.64956504547251</v>
      </c>
    </row>
    <row r="135" spans="1:9" s="79" customFormat="1" ht="52.5">
      <c r="A135" s="75"/>
      <c r="B135" s="76" t="s">
        <v>403</v>
      </c>
      <c r="C135" s="77" t="s">
        <v>498</v>
      </c>
      <c r="D135" s="77" t="s">
        <v>460</v>
      </c>
      <c r="E135" s="78" t="s">
        <v>551</v>
      </c>
      <c r="F135" s="78"/>
      <c r="G135" s="37">
        <f>SUM(G136)</f>
        <v>444.8</v>
      </c>
      <c r="H135" s="37">
        <f>SUM(H136)</f>
        <v>444.8</v>
      </c>
      <c r="I135" s="82">
        <f t="shared" si="1"/>
        <v>100</v>
      </c>
    </row>
    <row r="136" spans="1:9" s="79" customFormat="1" ht="12.75">
      <c r="A136" s="75"/>
      <c r="B136" s="76" t="s">
        <v>312</v>
      </c>
      <c r="C136" s="77" t="s">
        <v>498</v>
      </c>
      <c r="D136" s="77" t="s">
        <v>460</v>
      </c>
      <c r="E136" s="78" t="s">
        <v>551</v>
      </c>
      <c r="F136" s="78">
        <v>540</v>
      </c>
      <c r="G136" s="37">
        <v>444.8</v>
      </c>
      <c r="H136" s="37">
        <v>444.8</v>
      </c>
      <c r="I136" s="82">
        <f t="shared" si="1"/>
        <v>100</v>
      </c>
    </row>
    <row r="137" spans="1:9" ht="52.5">
      <c r="A137" s="25"/>
      <c r="B137" s="30" t="s">
        <v>501</v>
      </c>
      <c r="C137" s="31" t="s">
        <v>498</v>
      </c>
      <c r="D137" s="31" t="s">
        <v>460</v>
      </c>
      <c r="E137" s="32" t="s">
        <v>502</v>
      </c>
      <c r="F137" s="32"/>
      <c r="G137" s="37">
        <f>G138</f>
        <v>562</v>
      </c>
      <c r="H137" s="37">
        <f>H138</f>
        <v>562</v>
      </c>
      <c r="I137" s="80">
        <f t="shared" si="1"/>
        <v>100</v>
      </c>
    </row>
    <row r="138" spans="1:9" ht="12.75">
      <c r="A138" s="25"/>
      <c r="B138" s="30" t="s">
        <v>312</v>
      </c>
      <c r="C138" s="31" t="s">
        <v>498</v>
      </c>
      <c r="D138" s="31" t="s">
        <v>460</v>
      </c>
      <c r="E138" s="32" t="s">
        <v>502</v>
      </c>
      <c r="F138" s="32">
        <v>540</v>
      </c>
      <c r="G138" s="37">
        <v>562</v>
      </c>
      <c r="H138" s="37">
        <v>562</v>
      </c>
      <c r="I138" s="80">
        <f t="shared" si="1"/>
        <v>100</v>
      </c>
    </row>
    <row r="139" spans="1:9" ht="26.25">
      <c r="A139" s="42">
        <v>905</v>
      </c>
      <c r="B139" s="43" t="s">
        <v>519</v>
      </c>
      <c r="C139" s="44"/>
      <c r="D139" s="44"/>
      <c r="E139" s="45"/>
      <c r="F139" s="42"/>
      <c r="G139" s="29">
        <f>G140+G147+G150+G155+G159+G165+G170+G175+G180+G188+G191+G198+G206+G210+G213</f>
        <v>369038.79999999993</v>
      </c>
      <c r="H139" s="29">
        <f>H140+H147+H150+H155+H159+H165+H170+H175+H180+H188+H191+H198+H206+H210+H213</f>
        <v>219746.80000000002</v>
      </c>
      <c r="I139" s="24">
        <f t="shared" si="1"/>
        <v>59.54571714410519</v>
      </c>
    </row>
    <row r="140" spans="1:9" ht="12.75">
      <c r="A140" s="42"/>
      <c r="B140" s="46" t="s">
        <v>361</v>
      </c>
      <c r="C140" s="47" t="s">
        <v>459</v>
      </c>
      <c r="D140" s="47">
        <v>13</v>
      </c>
      <c r="E140" s="45"/>
      <c r="F140" s="42"/>
      <c r="G140" s="48">
        <f>G141+G145</f>
        <v>12939.9</v>
      </c>
      <c r="H140" s="48">
        <f>H141+H145</f>
        <v>8208.7</v>
      </c>
      <c r="I140" s="80">
        <f t="shared" si="1"/>
        <v>63.43712084328319</v>
      </c>
    </row>
    <row r="141" spans="1:9" ht="52.5">
      <c r="A141" s="45"/>
      <c r="B141" s="46" t="s">
        <v>520</v>
      </c>
      <c r="C141" s="47" t="s">
        <v>459</v>
      </c>
      <c r="D141" s="47">
        <v>13</v>
      </c>
      <c r="E141" s="45" t="s">
        <v>521</v>
      </c>
      <c r="F141" s="45"/>
      <c r="G141" s="48">
        <f>G142+G143+G144</f>
        <v>12889.9</v>
      </c>
      <c r="H141" s="48">
        <f>H142+H143+H144</f>
        <v>8208.7</v>
      </c>
      <c r="I141" s="80">
        <f t="shared" si="1"/>
        <v>63.68319381841597</v>
      </c>
    </row>
    <row r="142" spans="1:9" ht="26.25">
      <c r="A142" s="49"/>
      <c r="B142" s="46" t="s">
        <v>351</v>
      </c>
      <c r="C142" s="47" t="s">
        <v>459</v>
      </c>
      <c r="D142" s="47">
        <v>13</v>
      </c>
      <c r="E142" s="45" t="s">
        <v>521</v>
      </c>
      <c r="F142" s="45">
        <v>120</v>
      </c>
      <c r="G142" s="48">
        <v>8913.3</v>
      </c>
      <c r="H142" s="48">
        <v>5423.6</v>
      </c>
      <c r="I142" s="80">
        <f aca="true" t="shared" si="2" ref="I142:I205">SUM(H142/G142*100)</f>
        <v>60.84839509497044</v>
      </c>
    </row>
    <row r="143" spans="1:9" ht="26.25">
      <c r="A143" s="49"/>
      <c r="B143" s="46" t="s">
        <v>354</v>
      </c>
      <c r="C143" s="47" t="s">
        <v>459</v>
      </c>
      <c r="D143" s="47">
        <v>13</v>
      </c>
      <c r="E143" s="45" t="s">
        <v>521</v>
      </c>
      <c r="F143" s="45">
        <v>240</v>
      </c>
      <c r="G143" s="48">
        <v>3596.6</v>
      </c>
      <c r="H143" s="48">
        <v>2569.1</v>
      </c>
      <c r="I143" s="80">
        <f t="shared" si="2"/>
        <v>71.43135183228605</v>
      </c>
    </row>
    <row r="144" spans="1:9" ht="12.75">
      <c r="A144" s="49"/>
      <c r="B144" s="46" t="s">
        <v>356</v>
      </c>
      <c r="C144" s="47" t="s">
        <v>459</v>
      </c>
      <c r="D144" s="47">
        <v>13</v>
      </c>
      <c r="E144" s="45" t="s">
        <v>521</v>
      </c>
      <c r="F144" s="45">
        <v>850</v>
      </c>
      <c r="G144" s="48">
        <v>380</v>
      </c>
      <c r="H144" s="48">
        <v>216</v>
      </c>
      <c r="I144" s="80">
        <f t="shared" si="2"/>
        <v>56.84210526315789</v>
      </c>
    </row>
    <row r="145" spans="1:9" ht="39">
      <c r="A145" s="49"/>
      <c r="B145" s="46" t="s">
        <v>522</v>
      </c>
      <c r="C145" s="47" t="s">
        <v>459</v>
      </c>
      <c r="D145" s="47">
        <v>13</v>
      </c>
      <c r="E145" s="45" t="s">
        <v>523</v>
      </c>
      <c r="F145" s="45"/>
      <c r="G145" s="48">
        <f>G146</f>
        <v>50</v>
      </c>
      <c r="H145" s="48">
        <f>H146</f>
        <v>0</v>
      </c>
      <c r="I145" s="80">
        <f t="shared" si="2"/>
        <v>0</v>
      </c>
    </row>
    <row r="146" spans="1:9" ht="26.25">
      <c r="A146" s="49"/>
      <c r="B146" s="46" t="s">
        <v>354</v>
      </c>
      <c r="C146" s="47" t="s">
        <v>459</v>
      </c>
      <c r="D146" s="47">
        <v>13</v>
      </c>
      <c r="E146" s="45" t="s">
        <v>523</v>
      </c>
      <c r="F146" s="45">
        <v>240</v>
      </c>
      <c r="G146" s="48">
        <v>50</v>
      </c>
      <c r="H146" s="48">
        <v>0</v>
      </c>
      <c r="I146" s="80">
        <f t="shared" si="2"/>
        <v>0</v>
      </c>
    </row>
    <row r="147" spans="1:9" ht="26.25">
      <c r="A147" s="49"/>
      <c r="B147" s="46" t="s">
        <v>367</v>
      </c>
      <c r="C147" s="47" t="s">
        <v>460</v>
      </c>
      <c r="D147" s="47">
        <v>14</v>
      </c>
      <c r="E147" s="45"/>
      <c r="F147" s="45"/>
      <c r="G147" s="48">
        <f>G148</f>
        <v>775</v>
      </c>
      <c r="H147" s="48">
        <f>H148</f>
        <v>761.1</v>
      </c>
      <c r="I147" s="80">
        <f t="shared" si="2"/>
        <v>98.20645161290324</v>
      </c>
    </row>
    <row r="148" spans="1:9" ht="39">
      <c r="A148" s="49"/>
      <c r="B148" s="46" t="s">
        <v>524</v>
      </c>
      <c r="C148" s="47" t="s">
        <v>460</v>
      </c>
      <c r="D148" s="47">
        <v>14</v>
      </c>
      <c r="E148" s="45" t="s">
        <v>525</v>
      </c>
      <c r="F148" s="45"/>
      <c r="G148" s="48">
        <f>G149</f>
        <v>775</v>
      </c>
      <c r="H148" s="48">
        <f>H149</f>
        <v>761.1</v>
      </c>
      <c r="I148" s="80">
        <f t="shared" si="2"/>
        <v>98.20645161290324</v>
      </c>
    </row>
    <row r="149" spans="1:9" ht="26.25">
      <c r="A149" s="49"/>
      <c r="B149" s="46" t="s">
        <v>354</v>
      </c>
      <c r="C149" s="47" t="s">
        <v>460</v>
      </c>
      <c r="D149" s="47">
        <v>14</v>
      </c>
      <c r="E149" s="45" t="s">
        <v>525</v>
      </c>
      <c r="F149" s="45">
        <v>240</v>
      </c>
      <c r="G149" s="48">
        <v>775</v>
      </c>
      <c r="H149" s="48">
        <v>761.1</v>
      </c>
      <c r="I149" s="80">
        <f t="shared" si="2"/>
        <v>98.20645161290324</v>
      </c>
    </row>
    <row r="150" spans="1:9" ht="12.75">
      <c r="A150" s="49"/>
      <c r="B150" s="46" t="s">
        <v>374</v>
      </c>
      <c r="C150" s="47" t="s">
        <v>471</v>
      </c>
      <c r="D150" s="47">
        <v>12</v>
      </c>
      <c r="E150" s="45"/>
      <c r="F150" s="45"/>
      <c r="G150" s="48">
        <f>G151+G153</f>
        <v>2787.1</v>
      </c>
      <c r="H150" s="48">
        <f>H151+H153</f>
        <v>1256.9</v>
      </c>
      <c r="I150" s="80">
        <f t="shared" si="2"/>
        <v>45.0970542858168</v>
      </c>
    </row>
    <row r="151" spans="1:9" ht="52.5">
      <c r="A151" s="49"/>
      <c r="B151" s="46" t="s">
        <v>520</v>
      </c>
      <c r="C151" s="47" t="s">
        <v>471</v>
      </c>
      <c r="D151" s="47">
        <v>12</v>
      </c>
      <c r="E151" s="45" t="s">
        <v>521</v>
      </c>
      <c r="F151" s="45"/>
      <c r="G151" s="48">
        <f>G152</f>
        <v>830</v>
      </c>
      <c r="H151" s="48">
        <f>H152</f>
        <v>0</v>
      </c>
      <c r="I151" s="80">
        <f t="shared" si="2"/>
        <v>0</v>
      </c>
    </row>
    <row r="152" spans="1:9" ht="26.25">
      <c r="A152" s="49"/>
      <c r="B152" s="46" t="s">
        <v>354</v>
      </c>
      <c r="C152" s="47" t="s">
        <v>471</v>
      </c>
      <c r="D152" s="47">
        <v>12</v>
      </c>
      <c r="E152" s="45" t="s">
        <v>521</v>
      </c>
      <c r="F152" s="45">
        <v>240</v>
      </c>
      <c r="G152" s="48">
        <v>830</v>
      </c>
      <c r="H152" s="48">
        <v>0</v>
      </c>
      <c r="I152" s="80">
        <f t="shared" si="2"/>
        <v>0</v>
      </c>
    </row>
    <row r="153" spans="1:9" ht="39">
      <c r="A153" s="49"/>
      <c r="B153" s="46" t="s">
        <v>511</v>
      </c>
      <c r="C153" s="47" t="s">
        <v>471</v>
      </c>
      <c r="D153" s="47">
        <v>12</v>
      </c>
      <c r="E153" s="45" t="s">
        <v>512</v>
      </c>
      <c r="F153" s="45"/>
      <c r="G153" s="48">
        <f>G154</f>
        <v>1957.1</v>
      </c>
      <c r="H153" s="48">
        <f>H154</f>
        <v>1256.9</v>
      </c>
      <c r="I153" s="80">
        <f t="shared" si="2"/>
        <v>64.22257421695366</v>
      </c>
    </row>
    <row r="154" spans="1:9" ht="12.75">
      <c r="A154" s="49"/>
      <c r="B154" s="46" t="s">
        <v>375</v>
      </c>
      <c r="C154" s="47" t="s">
        <v>471</v>
      </c>
      <c r="D154" s="47">
        <v>12</v>
      </c>
      <c r="E154" s="45" t="s">
        <v>512</v>
      </c>
      <c r="F154" s="45">
        <v>620</v>
      </c>
      <c r="G154" s="48">
        <v>1957.1</v>
      </c>
      <c r="H154" s="48">
        <v>1256.9</v>
      </c>
      <c r="I154" s="80">
        <f t="shared" si="2"/>
        <v>64.22257421695366</v>
      </c>
    </row>
    <row r="155" spans="1:9" ht="12.75">
      <c r="A155" s="49"/>
      <c r="B155" s="46" t="s">
        <v>376</v>
      </c>
      <c r="C155" s="47" t="s">
        <v>478</v>
      </c>
      <c r="D155" s="47" t="s">
        <v>459</v>
      </c>
      <c r="E155" s="45"/>
      <c r="F155" s="45"/>
      <c r="G155" s="48">
        <f aca="true" t="shared" si="3" ref="G155:H157">G156</f>
        <v>26317.6</v>
      </c>
      <c r="H155" s="48">
        <f t="shared" si="3"/>
        <v>13258.5</v>
      </c>
      <c r="I155" s="80">
        <f t="shared" si="2"/>
        <v>50.378833936225185</v>
      </c>
    </row>
    <row r="156" spans="1:9" ht="39">
      <c r="A156" s="49"/>
      <c r="B156" s="46" t="s">
        <v>526</v>
      </c>
      <c r="C156" s="47" t="s">
        <v>478</v>
      </c>
      <c r="D156" s="47" t="s">
        <v>459</v>
      </c>
      <c r="E156" s="45" t="s">
        <v>527</v>
      </c>
      <c r="F156" s="45"/>
      <c r="G156" s="48">
        <f t="shared" si="3"/>
        <v>26317.6</v>
      </c>
      <c r="H156" s="48">
        <f t="shared" si="3"/>
        <v>13258.5</v>
      </c>
      <c r="I156" s="80">
        <f t="shared" si="2"/>
        <v>50.378833936225185</v>
      </c>
    </row>
    <row r="157" spans="1:9" ht="26.25">
      <c r="A157" s="49"/>
      <c r="B157" s="46" t="s">
        <v>528</v>
      </c>
      <c r="C157" s="47" t="s">
        <v>478</v>
      </c>
      <c r="D157" s="47" t="s">
        <v>459</v>
      </c>
      <c r="E157" s="45" t="s">
        <v>529</v>
      </c>
      <c r="F157" s="45"/>
      <c r="G157" s="48">
        <f t="shared" si="3"/>
        <v>26317.6</v>
      </c>
      <c r="H157" s="48">
        <f t="shared" si="3"/>
        <v>13258.5</v>
      </c>
      <c r="I157" s="80">
        <f t="shared" si="2"/>
        <v>50.378833936225185</v>
      </c>
    </row>
    <row r="158" spans="1:9" ht="26.25">
      <c r="A158" s="49"/>
      <c r="B158" s="46" t="s">
        <v>354</v>
      </c>
      <c r="C158" s="47" t="s">
        <v>478</v>
      </c>
      <c r="D158" s="47" t="s">
        <v>459</v>
      </c>
      <c r="E158" s="45" t="s">
        <v>529</v>
      </c>
      <c r="F158" s="45">
        <v>240</v>
      </c>
      <c r="G158" s="48">
        <v>26317.6</v>
      </c>
      <c r="H158" s="48">
        <v>13258.5</v>
      </c>
      <c r="I158" s="80">
        <f t="shared" si="2"/>
        <v>50.378833936225185</v>
      </c>
    </row>
    <row r="159" spans="1:9" ht="12.75">
      <c r="A159" s="49"/>
      <c r="B159" s="46" t="s">
        <v>379</v>
      </c>
      <c r="C159" s="47" t="s">
        <v>513</v>
      </c>
      <c r="D159" s="47" t="s">
        <v>468</v>
      </c>
      <c r="E159" s="45"/>
      <c r="F159" s="45"/>
      <c r="G159" s="48">
        <f>G160+G162</f>
        <v>63758.299999999996</v>
      </c>
      <c r="H159" s="48">
        <f>H160+H162</f>
        <v>40711.8</v>
      </c>
      <c r="I159" s="80">
        <f t="shared" si="2"/>
        <v>63.85333360519338</v>
      </c>
    </row>
    <row r="160" spans="1:9" ht="52.5">
      <c r="A160" s="49"/>
      <c r="B160" s="46" t="s">
        <v>514</v>
      </c>
      <c r="C160" s="47" t="s">
        <v>513</v>
      </c>
      <c r="D160" s="47" t="s">
        <v>468</v>
      </c>
      <c r="E160" s="45" t="s">
        <v>515</v>
      </c>
      <c r="F160" s="45"/>
      <c r="G160" s="48">
        <f>G161</f>
        <v>450</v>
      </c>
      <c r="H160" s="48">
        <f>H161</f>
        <v>36</v>
      </c>
      <c r="I160" s="80">
        <f t="shared" si="2"/>
        <v>8</v>
      </c>
    </row>
    <row r="161" spans="1:9" ht="26.25">
      <c r="A161" s="49"/>
      <c r="B161" s="46" t="s">
        <v>354</v>
      </c>
      <c r="C161" s="47" t="s">
        <v>513</v>
      </c>
      <c r="D161" s="47" t="s">
        <v>468</v>
      </c>
      <c r="E161" s="45" t="s">
        <v>515</v>
      </c>
      <c r="F161" s="45">
        <v>240</v>
      </c>
      <c r="G161" s="48">
        <v>450</v>
      </c>
      <c r="H161" s="48">
        <v>36</v>
      </c>
      <c r="I161" s="80">
        <f t="shared" si="2"/>
        <v>8</v>
      </c>
    </row>
    <row r="162" spans="1:9" ht="66">
      <c r="A162" s="49"/>
      <c r="B162" s="46" t="s">
        <v>530</v>
      </c>
      <c r="C162" s="47" t="s">
        <v>513</v>
      </c>
      <c r="D162" s="47" t="s">
        <v>468</v>
      </c>
      <c r="E162" s="45" t="s">
        <v>531</v>
      </c>
      <c r="F162" s="45"/>
      <c r="G162" s="48">
        <f>G163+G164</f>
        <v>63308.299999999996</v>
      </c>
      <c r="H162" s="48">
        <f>H163+H164</f>
        <v>40675.8</v>
      </c>
      <c r="I162" s="80">
        <f t="shared" si="2"/>
        <v>64.25034316195509</v>
      </c>
    </row>
    <row r="163" spans="1:9" ht="26.25">
      <c r="A163" s="49"/>
      <c r="B163" s="46" t="s">
        <v>354</v>
      </c>
      <c r="C163" s="47" t="s">
        <v>513</v>
      </c>
      <c r="D163" s="47" t="s">
        <v>468</v>
      </c>
      <c r="E163" s="45" t="s">
        <v>531</v>
      </c>
      <c r="F163" s="45">
        <v>240</v>
      </c>
      <c r="G163" s="48">
        <v>55083.7</v>
      </c>
      <c r="H163" s="48">
        <v>32451.2</v>
      </c>
      <c r="I163" s="80">
        <f t="shared" si="2"/>
        <v>58.91252766244824</v>
      </c>
    </row>
    <row r="164" spans="1:9" ht="12.75">
      <c r="A164" s="49"/>
      <c r="B164" s="46" t="s">
        <v>375</v>
      </c>
      <c r="C164" s="47" t="s">
        <v>513</v>
      </c>
      <c r="D164" s="47" t="s">
        <v>468</v>
      </c>
      <c r="E164" s="45" t="s">
        <v>531</v>
      </c>
      <c r="F164" s="45">
        <v>620</v>
      </c>
      <c r="G164" s="48">
        <v>8224.6</v>
      </c>
      <c r="H164" s="48">
        <v>8224.6</v>
      </c>
      <c r="I164" s="80">
        <f t="shared" si="2"/>
        <v>100</v>
      </c>
    </row>
    <row r="165" spans="1:9" ht="12.75">
      <c r="A165" s="49"/>
      <c r="B165" s="46" t="s">
        <v>380</v>
      </c>
      <c r="C165" s="47" t="s">
        <v>513</v>
      </c>
      <c r="D165" s="47" t="s">
        <v>460</v>
      </c>
      <c r="E165" s="45"/>
      <c r="F165" s="45"/>
      <c r="G165" s="48">
        <f>G166+G168</f>
        <v>21580.6</v>
      </c>
      <c r="H165" s="48">
        <f>H166+H168</f>
        <v>15126.3</v>
      </c>
      <c r="I165" s="80">
        <f t="shared" si="2"/>
        <v>70.09211977424168</v>
      </c>
    </row>
    <row r="166" spans="1:9" ht="52.5">
      <c r="A166" s="49"/>
      <c r="B166" s="46" t="s">
        <v>474</v>
      </c>
      <c r="C166" s="47" t="s">
        <v>513</v>
      </c>
      <c r="D166" s="47" t="s">
        <v>460</v>
      </c>
      <c r="E166" s="45" t="s">
        <v>475</v>
      </c>
      <c r="F166" s="45"/>
      <c r="G166" s="48">
        <f>G167</f>
        <v>60</v>
      </c>
      <c r="H166" s="48">
        <f>H167</f>
        <v>0</v>
      </c>
      <c r="I166" s="80">
        <f t="shared" si="2"/>
        <v>0</v>
      </c>
    </row>
    <row r="167" spans="1:9" ht="12.75">
      <c r="A167" s="49"/>
      <c r="B167" s="46" t="s">
        <v>381</v>
      </c>
      <c r="C167" s="47" t="s">
        <v>513</v>
      </c>
      <c r="D167" s="47" t="s">
        <v>460</v>
      </c>
      <c r="E167" s="45" t="s">
        <v>475</v>
      </c>
      <c r="F167" s="45">
        <v>610</v>
      </c>
      <c r="G167" s="48">
        <v>60</v>
      </c>
      <c r="H167" s="48">
        <v>0</v>
      </c>
      <c r="I167" s="80">
        <f t="shared" si="2"/>
        <v>0</v>
      </c>
    </row>
    <row r="168" spans="1:9" ht="39">
      <c r="A168" s="49"/>
      <c r="B168" s="46" t="s">
        <v>532</v>
      </c>
      <c r="C168" s="47" t="s">
        <v>513</v>
      </c>
      <c r="D168" s="47" t="s">
        <v>460</v>
      </c>
      <c r="E168" s="45" t="s">
        <v>533</v>
      </c>
      <c r="F168" s="45"/>
      <c r="G168" s="48">
        <f>G169</f>
        <v>21520.6</v>
      </c>
      <c r="H168" s="48">
        <f>H169</f>
        <v>15126.3</v>
      </c>
      <c r="I168" s="80">
        <f t="shared" si="2"/>
        <v>70.28753845153017</v>
      </c>
    </row>
    <row r="169" spans="1:9" ht="12.75">
      <c r="A169" s="49"/>
      <c r="B169" s="46" t="s">
        <v>381</v>
      </c>
      <c r="C169" s="47" t="s">
        <v>513</v>
      </c>
      <c r="D169" s="47" t="s">
        <v>460</v>
      </c>
      <c r="E169" s="45" t="s">
        <v>533</v>
      </c>
      <c r="F169" s="45">
        <v>610</v>
      </c>
      <c r="G169" s="48">
        <v>21520.6</v>
      </c>
      <c r="H169" s="48">
        <v>15126.3</v>
      </c>
      <c r="I169" s="80">
        <f t="shared" si="2"/>
        <v>70.28753845153017</v>
      </c>
    </row>
    <row r="170" spans="1:9" ht="12.75">
      <c r="A170" s="49"/>
      <c r="B170" s="46" t="s">
        <v>382</v>
      </c>
      <c r="C170" s="47" t="s">
        <v>513</v>
      </c>
      <c r="D170" s="47" t="s">
        <v>513</v>
      </c>
      <c r="E170" s="45"/>
      <c r="F170" s="45"/>
      <c r="G170" s="48">
        <f>G171+G173</f>
        <v>7308.8</v>
      </c>
      <c r="H170" s="48">
        <f>H171+H173</f>
        <v>7022.8</v>
      </c>
      <c r="I170" s="80">
        <f t="shared" si="2"/>
        <v>96.08690893169877</v>
      </c>
    </row>
    <row r="171" spans="1:9" ht="26.25">
      <c r="A171" s="49"/>
      <c r="B171" s="46" t="s">
        <v>516</v>
      </c>
      <c r="C171" s="47" t="s">
        <v>513</v>
      </c>
      <c r="D171" s="47" t="s">
        <v>513</v>
      </c>
      <c r="E171" s="45" t="s">
        <v>517</v>
      </c>
      <c r="F171" s="45"/>
      <c r="G171" s="48">
        <f>G172</f>
        <v>5704</v>
      </c>
      <c r="H171" s="48">
        <f>H172</f>
        <v>5704</v>
      </c>
      <c r="I171" s="80">
        <f t="shared" si="2"/>
        <v>100</v>
      </c>
    </row>
    <row r="172" spans="1:9" ht="12.75">
      <c r="A172" s="49"/>
      <c r="B172" s="46" t="s">
        <v>375</v>
      </c>
      <c r="C172" s="47" t="s">
        <v>513</v>
      </c>
      <c r="D172" s="47" t="s">
        <v>513</v>
      </c>
      <c r="E172" s="45" t="s">
        <v>517</v>
      </c>
      <c r="F172" s="45">
        <v>620</v>
      </c>
      <c r="G172" s="48">
        <v>5704</v>
      </c>
      <c r="H172" s="48">
        <v>5704</v>
      </c>
      <c r="I172" s="80">
        <f t="shared" si="2"/>
        <v>100</v>
      </c>
    </row>
    <row r="173" spans="1:9" ht="26.25">
      <c r="A173" s="49"/>
      <c r="B173" s="46" t="s">
        <v>534</v>
      </c>
      <c r="C173" s="47" t="s">
        <v>513</v>
      </c>
      <c r="D173" s="47" t="s">
        <v>513</v>
      </c>
      <c r="E173" s="45" t="s">
        <v>535</v>
      </c>
      <c r="F173" s="45"/>
      <c r="G173" s="48">
        <f>G174</f>
        <v>1604.8</v>
      </c>
      <c r="H173" s="48">
        <f>H174</f>
        <v>1318.8</v>
      </c>
      <c r="I173" s="80">
        <f t="shared" si="2"/>
        <v>82.17846460618145</v>
      </c>
    </row>
    <row r="174" spans="1:9" ht="12.75">
      <c r="A174" s="49"/>
      <c r="B174" s="46" t="s">
        <v>375</v>
      </c>
      <c r="C174" s="47" t="s">
        <v>513</v>
      </c>
      <c r="D174" s="47" t="s">
        <v>513</v>
      </c>
      <c r="E174" s="45" t="s">
        <v>535</v>
      </c>
      <c r="F174" s="45">
        <v>620</v>
      </c>
      <c r="G174" s="33">
        <v>1604.8</v>
      </c>
      <c r="H174" s="48">
        <v>1318.8</v>
      </c>
      <c r="I174" s="80">
        <f t="shared" si="2"/>
        <v>82.17846460618145</v>
      </c>
    </row>
    <row r="175" spans="1:9" ht="12.75">
      <c r="A175" s="49"/>
      <c r="B175" s="46" t="s">
        <v>384</v>
      </c>
      <c r="C175" s="47" t="s">
        <v>513</v>
      </c>
      <c r="D175" s="47" t="s">
        <v>495</v>
      </c>
      <c r="E175" s="45"/>
      <c r="F175" s="45"/>
      <c r="G175" s="48">
        <f>G176+G178</f>
        <v>74582.4</v>
      </c>
      <c r="H175" s="48">
        <f>H176+H178</f>
        <v>6063.6</v>
      </c>
      <c r="I175" s="80">
        <f t="shared" si="2"/>
        <v>8.130068219848114</v>
      </c>
    </row>
    <row r="176" spans="1:9" ht="39">
      <c r="A176" s="49"/>
      <c r="B176" s="46" t="s">
        <v>536</v>
      </c>
      <c r="C176" s="47" t="s">
        <v>513</v>
      </c>
      <c r="D176" s="47" t="s">
        <v>495</v>
      </c>
      <c r="E176" s="45" t="s">
        <v>537</v>
      </c>
      <c r="F176" s="45"/>
      <c r="G176" s="48">
        <f>G177</f>
        <v>4075</v>
      </c>
      <c r="H176" s="48">
        <f>H177</f>
        <v>2933.3</v>
      </c>
      <c r="I176" s="80">
        <f t="shared" si="2"/>
        <v>71.98282208588958</v>
      </c>
    </row>
    <row r="177" spans="1:9" ht="26.25">
      <c r="A177" s="49"/>
      <c r="B177" s="46" t="s">
        <v>354</v>
      </c>
      <c r="C177" s="47" t="s">
        <v>513</v>
      </c>
      <c r="D177" s="47" t="s">
        <v>495</v>
      </c>
      <c r="E177" s="45" t="s">
        <v>537</v>
      </c>
      <c r="F177" s="45">
        <v>240</v>
      </c>
      <c r="G177" s="48">
        <v>4075</v>
      </c>
      <c r="H177" s="48">
        <v>2933.3</v>
      </c>
      <c r="I177" s="80">
        <f t="shared" si="2"/>
        <v>71.98282208588958</v>
      </c>
    </row>
    <row r="178" spans="1:9" ht="66">
      <c r="A178" s="49"/>
      <c r="B178" s="46" t="s">
        <v>530</v>
      </c>
      <c r="C178" s="47" t="s">
        <v>513</v>
      </c>
      <c r="D178" s="47" t="s">
        <v>495</v>
      </c>
      <c r="E178" s="45" t="s">
        <v>531</v>
      </c>
      <c r="F178" s="45"/>
      <c r="G178" s="48">
        <f>G179</f>
        <v>70507.4</v>
      </c>
      <c r="H178" s="48">
        <f>H179</f>
        <v>3130.3</v>
      </c>
      <c r="I178" s="80">
        <f t="shared" si="2"/>
        <v>4.439675835444223</v>
      </c>
    </row>
    <row r="179" spans="1:9" ht="12.75">
      <c r="A179" s="49"/>
      <c r="B179" s="46" t="s">
        <v>375</v>
      </c>
      <c r="C179" s="47" t="s">
        <v>513</v>
      </c>
      <c r="D179" s="47" t="s">
        <v>495</v>
      </c>
      <c r="E179" s="45" t="s">
        <v>531</v>
      </c>
      <c r="F179" s="45">
        <v>620</v>
      </c>
      <c r="G179" s="48">
        <v>70507.4</v>
      </c>
      <c r="H179" s="48">
        <v>3130.3</v>
      </c>
      <c r="I179" s="80">
        <f t="shared" si="2"/>
        <v>4.439675835444223</v>
      </c>
    </row>
    <row r="180" spans="1:9" ht="12.75">
      <c r="A180" s="49"/>
      <c r="B180" s="46" t="s">
        <v>385</v>
      </c>
      <c r="C180" s="47" t="s">
        <v>538</v>
      </c>
      <c r="D180" s="47" t="s">
        <v>459</v>
      </c>
      <c r="E180" s="45"/>
      <c r="F180" s="45"/>
      <c r="G180" s="48">
        <f>G183+G181</f>
        <v>36005.5</v>
      </c>
      <c r="H180" s="48">
        <f>H183+H181</f>
        <v>23528.199999999997</v>
      </c>
      <c r="I180" s="80">
        <f t="shared" si="2"/>
        <v>65.34612767493854</v>
      </c>
    </row>
    <row r="181" spans="1:9" ht="52.5">
      <c r="A181" s="49"/>
      <c r="B181" s="46" t="s">
        <v>474</v>
      </c>
      <c r="C181" s="47" t="s">
        <v>538</v>
      </c>
      <c r="D181" s="47" t="s">
        <v>459</v>
      </c>
      <c r="E181" s="45" t="s">
        <v>475</v>
      </c>
      <c r="F181" s="45"/>
      <c r="G181" s="48">
        <f>SUM(G182)</f>
        <v>37</v>
      </c>
      <c r="H181" s="48">
        <f>SUM(H182)</f>
        <v>23.6</v>
      </c>
      <c r="I181" s="80">
        <f t="shared" si="2"/>
        <v>63.78378378378379</v>
      </c>
    </row>
    <row r="182" spans="1:9" ht="12.75">
      <c r="A182" s="49"/>
      <c r="B182" s="46" t="s">
        <v>381</v>
      </c>
      <c r="C182" s="47" t="s">
        <v>538</v>
      </c>
      <c r="D182" s="47" t="s">
        <v>459</v>
      </c>
      <c r="E182" s="45" t="s">
        <v>475</v>
      </c>
      <c r="F182" s="45">
        <v>610</v>
      </c>
      <c r="G182" s="48">
        <v>37</v>
      </c>
      <c r="H182" s="48">
        <v>23.6</v>
      </c>
      <c r="I182" s="80">
        <f t="shared" si="2"/>
        <v>63.78378378378379</v>
      </c>
    </row>
    <row r="183" spans="1:9" ht="39">
      <c r="A183" s="49"/>
      <c r="B183" s="46" t="s">
        <v>532</v>
      </c>
      <c r="C183" s="47" t="s">
        <v>538</v>
      </c>
      <c r="D183" s="47" t="s">
        <v>459</v>
      </c>
      <c r="E183" s="45" t="s">
        <v>533</v>
      </c>
      <c r="F183" s="45"/>
      <c r="G183" s="48">
        <f>G184+G185+G186+G187</f>
        <v>35968.5</v>
      </c>
      <c r="H183" s="48">
        <f>H184+H185+H186+H187</f>
        <v>23504.6</v>
      </c>
      <c r="I183" s="80">
        <f t="shared" si="2"/>
        <v>65.34773482352614</v>
      </c>
    </row>
    <row r="184" spans="1:9" ht="12.75">
      <c r="A184" s="49"/>
      <c r="B184" s="46" t="s">
        <v>362</v>
      </c>
      <c r="C184" s="47" t="s">
        <v>538</v>
      </c>
      <c r="D184" s="47" t="s">
        <v>459</v>
      </c>
      <c r="E184" s="45" t="s">
        <v>533</v>
      </c>
      <c r="F184" s="45">
        <v>110</v>
      </c>
      <c r="G184" s="48">
        <v>5856.9</v>
      </c>
      <c r="H184" s="48">
        <v>3953.1</v>
      </c>
      <c r="I184" s="80">
        <f t="shared" si="2"/>
        <v>67.49474978230805</v>
      </c>
    </row>
    <row r="185" spans="1:9" ht="26.25">
      <c r="A185" s="49"/>
      <c r="B185" s="46" t="s">
        <v>354</v>
      </c>
      <c r="C185" s="47" t="s">
        <v>538</v>
      </c>
      <c r="D185" s="47" t="s">
        <v>459</v>
      </c>
      <c r="E185" s="45" t="s">
        <v>533</v>
      </c>
      <c r="F185" s="45">
        <v>240</v>
      </c>
      <c r="G185" s="48">
        <v>549.5</v>
      </c>
      <c r="H185" s="48">
        <v>457</v>
      </c>
      <c r="I185" s="80">
        <f t="shared" si="2"/>
        <v>83.16651501364876</v>
      </c>
    </row>
    <row r="186" spans="1:9" ht="12.75">
      <c r="A186" s="49"/>
      <c r="B186" s="46" t="s">
        <v>381</v>
      </c>
      <c r="C186" s="47" t="s">
        <v>538</v>
      </c>
      <c r="D186" s="47" t="s">
        <v>459</v>
      </c>
      <c r="E186" s="45" t="s">
        <v>533</v>
      </c>
      <c r="F186" s="45">
        <v>610</v>
      </c>
      <c r="G186" s="48">
        <v>29552.1</v>
      </c>
      <c r="H186" s="48">
        <v>19094.1</v>
      </c>
      <c r="I186" s="80">
        <f t="shared" si="2"/>
        <v>64.61165196381982</v>
      </c>
    </row>
    <row r="187" spans="1:9" ht="12.75">
      <c r="A187" s="49"/>
      <c r="B187" s="46" t="s">
        <v>356</v>
      </c>
      <c r="C187" s="47" t="s">
        <v>538</v>
      </c>
      <c r="D187" s="47" t="s">
        <v>459</v>
      </c>
      <c r="E187" s="45" t="s">
        <v>533</v>
      </c>
      <c r="F187" s="45">
        <v>850</v>
      </c>
      <c r="G187" s="48">
        <v>10</v>
      </c>
      <c r="H187" s="48">
        <v>0.4</v>
      </c>
      <c r="I187" s="80">
        <f t="shared" si="2"/>
        <v>4</v>
      </c>
    </row>
    <row r="188" spans="1:9" ht="12.75">
      <c r="A188" s="49"/>
      <c r="B188" s="46" t="s">
        <v>386</v>
      </c>
      <c r="C188" s="47" t="s">
        <v>538</v>
      </c>
      <c r="D188" s="47" t="s">
        <v>471</v>
      </c>
      <c r="E188" s="45"/>
      <c r="F188" s="45"/>
      <c r="G188" s="48">
        <f>G189</f>
        <v>595.9</v>
      </c>
      <c r="H188" s="48">
        <f>H189</f>
        <v>282.2</v>
      </c>
      <c r="I188" s="80">
        <f t="shared" si="2"/>
        <v>47.35693908373888</v>
      </c>
    </row>
    <row r="189" spans="1:9" ht="39">
      <c r="A189" s="49"/>
      <c r="B189" s="46" t="s">
        <v>532</v>
      </c>
      <c r="C189" s="47" t="s">
        <v>538</v>
      </c>
      <c r="D189" s="47" t="s">
        <v>471</v>
      </c>
      <c r="E189" s="45" t="s">
        <v>533</v>
      </c>
      <c r="F189" s="45"/>
      <c r="G189" s="48">
        <f>G190</f>
        <v>595.9</v>
      </c>
      <c r="H189" s="48">
        <f>H190</f>
        <v>282.2</v>
      </c>
      <c r="I189" s="80">
        <f t="shared" si="2"/>
        <v>47.35693908373888</v>
      </c>
    </row>
    <row r="190" spans="1:9" ht="12.75">
      <c r="A190" s="49"/>
      <c r="B190" s="46" t="s">
        <v>381</v>
      </c>
      <c r="C190" s="47" t="s">
        <v>538</v>
      </c>
      <c r="D190" s="47" t="s">
        <v>471</v>
      </c>
      <c r="E190" s="45" t="s">
        <v>533</v>
      </c>
      <c r="F190" s="45">
        <v>610</v>
      </c>
      <c r="G190" s="48">
        <v>595.9</v>
      </c>
      <c r="H190" s="48">
        <v>282.2</v>
      </c>
      <c r="I190" s="80">
        <f t="shared" si="2"/>
        <v>47.35693908373888</v>
      </c>
    </row>
    <row r="191" spans="1:9" ht="12.75">
      <c r="A191" s="49"/>
      <c r="B191" s="46" t="s">
        <v>389</v>
      </c>
      <c r="C191" s="47">
        <v>10</v>
      </c>
      <c r="D191" s="47" t="s">
        <v>460</v>
      </c>
      <c r="E191" s="45"/>
      <c r="F191" s="45"/>
      <c r="G191" s="48">
        <f>G192+G194</f>
        <v>28951.1</v>
      </c>
      <c r="H191" s="48">
        <f>H192+H194</f>
        <v>27758.7</v>
      </c>
      <c r="I191" s="80">
        <f t="shared" si="2"/>
        <v>95.88133093388508</v>
      </c>
    </row>
    <row r="192" spans="1:9" ht="39">
      <c r="A192" s="49"/>
      <c r="B192" s="46" t="s">
        <v>539</v>
      </c>
      <c r="C192" s="47">
        <v>10</v>
      </c>
      <c r="D192" s="47" t="s">
        <v>460</v>
      </c>
      <c r="E192" s="45" t="s">
        <v>540</v>
      </c>
      <c r="F192" s="45"/>
      <c r="G192" s="48">
        <f>G193</f>
        <v>24451.6</v>
      </c>
      <c r="H192" s="48">
        <f>H193</f>
        <v>24062.7</v>
      </c>
      <c r="I192" s="80">
        <f t="shared" si="2"/>
        <v>98.40951103404278</v>
      </c>
    </row>
    <row r="193" spans="1:9" ht="26.25">
      <c r="A193" s="49"/>
      <c r="B193" s="46" t="s">
        <v>392</v>
      </c>
      <c r="C193" s="47">
        <v>10</v>
      </c>
      <c r="D193" s="47" t="s">
        <v>460</v>
      </c>
      <c r="E193" s="45" t="s">
        <v>540</v>
      </c>
      <c r="F193" s="45">
        <v>320</v>
      </c>
      <c r="G193" s="48">
        <v>24451.6</v>
      </c>
      <c r="H193" s="48">
        <v>24062.7</v>
      </c>
      <c r="I193" s="80">
        <f t="shared" si="2"/>
        <v>98.40951103404278</v>
      </c>
    </row>
    <row r="194" spans="1:9" ht="39">
      <c r="A194" s="49"/>
      <c r="B194" s="46" t="s">
        <v>526</v>
      </c>
      <c r="C194" s="47">
        <v>10</v>
      </c>
      <c r="D194" s="47" t="s">
        <v>460</v>
      </c>
      <c r="E194" s="45" t="s">
        <v>527</v>
      </c>
      <c r="F194" s="45"/>
      <c r="G194" s="48">
        <f>G195</f>
        <v>4499.5</v>
      </c>
      <c r="H194" s="48">
        <f>H195</f>
        <v>3696</v>
      </c>
      <c r="I194" s="80">
        <f t="shared" si="2"/>
        <v>82.14246027336371</v>
      </c>
    </row>
    <row r="195" spans="1:9" ht="39">
      <c r="A195" s="49"/>
      <c r="B195" s="46" t="s">
        <v>541</v>
      </c>
      <c r="C195" s="47">
        <v>10</v>
      </c>
      <c r="D195" s="47" t="s">
        <v>460</v>
      </c>
      <c r="E195" s="45" t="s">
        <v>542</v>
      </c>
      <c r="F195" s="45"/>
      <c r="G195" s="48">
        <f>G196+G197</f>
        <v>4499.5</v>
      </c>
      <c r="H195" s="48">
        <f>H196+H197</f>
        <v>3696</v>
      </c>
      <c r="I195" s="80">
        <f t="shared" si="2"/>
        <v>82.14246027336371</v>
      </c>
    </row>
    <row r="196" spans="1:9" ht="12.75">
      <c r="A196" s="49"/>
      <c r="B196" s="46" t="s">
        <v>390</v>
      </c>
      <c r="C196" s="47">
        <v>10</v>
      </c>
      <c r="D196" s="47" t="s">
        <v>460</v>
      </c>
      <c r="E196" s="45" t="s">
        <v>542</v>
      </c>
      <c r="F196" s="45">
        <v>310</v>
      </c>
      <c r="G196" s="48">
        <v>3631.4</v>
      </c>
      <c r="H196" s="48">
        <v>2971.3</v>
      </c>
      <c r="I196" s="80">
        <f t="shared" si="2"/>
        <v>81.82243762736135</v>
      </c>
    </row>
    <row r="197" spans="1:9" ht="26.25">
      <c r="A197" s="49"/>
      <c r="B197" s="46" t="s">
        <v>392</v>
      </c>
      <c r="C197" s="47">
        <v>10</v>
      </c>
      <c r="D197" s="47" t="s">
        <v>460</v>
      </c>
      <c r="E197" s="45" t="s">
        <v>542</v>
      </c>
      <c r="F197" s="45">
        <v>320</v>
      </c>
      <c r="G197" s="48">
        <v>868.1</v>
      </c>
      <c r="H197" s="48">
        <v>724.7</v>
      </c>
      <c r="I197" s="80">
        <f t="shared" si="2"/>
        <v>83.48116576431288</v>
      </c>
    </row>
    <row r="198" spans="1:9" ht="12.75">
      <c r="A198" s="49"/>
      <c r="B198" s="46" t="s">
        <v>393</v>
      </c>
      <c r="C198" s="47">
        <v>10</v>
      </c>
      <c r="D198" s="47" t="s">
        <v>471</v>
      </c>
      <c r="E198" s="45"/>
      <c r="F198" s="45"/>
      <c r="G198" s="48">
        <f>G199+G204</f>
        <v>45187.7</v>
      </c>
      <c r="H198" s="48">
        <f>H199+H204</f>
        <v>36278.9</v>
      </c>
      <c r="I198" s="80">
        <f t="shared" si="2"/>
        <v>80.28490053709307</v>
      </c>
    </row>
    <row r="199" spans="1:9" ht="39">
      <c r="A199" s="49"/>
      <c r="B199" s="46" t="s">
        <v>526</v>
      </c>
      <c r="C199" s="47">
        <v>10</v>
      </c>
      <c r="D199" s="47" t="s">
        <v>471</v>
      </c>
      <c r="E199" s="45" t="s">
        <v>527</v>
      </c>
      <c r="F199" s="45"/>
      <c r="G199" s="48">
        <f>G200+G202</f>
        <v>40976.7</v>
      </c>
      <c r="H199" s="48">
        <f>H200+H202</f>
        <v>36278.9</v>
      </c>
      <c r="I199" s="80">
        <f t="shared" si="2"/>
        <v>88.53543599167332</v>
      </c>
    </row>
    <row r="200" spans="1:9" ht="12.75">
      <c r="A200" s="49"/>
      <c r="B200" s="46" t="s">
        <v>543</v>
      </c>
      <c r="C200" s="47">
        <v>10</v>
      </c>
      <c r="D200" s="47" t="s">
        <v>471</v>
      </c>
      <c r="E200" s="45" t="s">
        <v>544</v>
      </c>
      <c r="F200" s="45"/>
      <c r="G200" s="48">
        <f>G201</f>
        <v>13242.4</v>
      </c>
      <c r="H200" s="48">
        <f>H201</f>
        <v>13167</v>
      </c>
      <c r="I200" s="80">
        <f t="shared" si="2"/>
        <v>99.43061680662116</v>
      </c>
    </row>
    <row r="201" spans="1:9" ht="26.25">
      <c r="A201" s="49"/>
      <c r="B201" s="46" t="s">
        <v>392</v>
      </c>
      <c r="C201" s="47">
        <v>10</v>
      </c>
      <c r="D201" s="47" t="s">
        <v>471</v>
      </c>
      <c r="E201" s="45" t="s">
        <v>544</v>
      </c>
      <c r="F201" s="45">
        <v>320</v>
      </c>
      <c r="G201" s="48">
        <v>13242.4</v>
      </c>
      <c r="H201" s="48">
        <v>13167</v>
      </c>
      <c r="I201" s="80">
        <f t="shared" si="2"/>
        <v>99.43061680662116</v>
      </c>
    </row>
    <row r="202" spans="1:9" ht="39">
      <c r="A202" s="49"/>
      <c r="B202" s="46" t="s">
        <v>541</v>
      </c>
      <c r="C202" s="47" t="s">
        <v>507</v>
      </c>
      <c r="D202" s="47" t="s">
        <v>471</v>
      </c>
      <c r="E202" s="45" t="s">
        <v>542</v>
      </c>
      <c r="F202" s="45"/>
      <c r="G202" s="48">
        <f>G203</f>
        <v>27734.3</v>
      </c>
      <c r="H202" s="48">
        <f>H203</f>
        <v>23111.9</v>
      </c>
      <c r="I202" s="80"/>
    </row>
    <row r="203" spans="1:9" ht="12.75">
      <c r="A203" s="49"/>
      <c r="B203" s="46" t="s">
        <v>394</v>
      </c>
      <c r="C203" s="47" t="s">
        <v>507</v>
      </c>
      <c r="D203" s="47" t="s">
        <v>471</v>
      </c>
      <c r="E203" s="45" t="s">
        <v>542</v>
      </c>
      <c r="F203" s="45">
        <v>410</v>
      </c>
      <c r="G203" s="48">
        <v>27734.3</v>
      </c>
      <c r="H203" s="48">
        <v>23111.9</v>
      </c>
      <c r="I203" s="80"/>
    </row>
    <row r="204" spans="1:9" ht="26.25">
      <c r="A204" s="42"/>
      <c r="B204" s="46" t="s">
        <v>516</v>
      </c>
      <c r="C204" s="47">
        <v>10</v>
      </c>
      <c r="D204" s="47" t="s">
        <v>471</v>
      </c>
      <c r="E204" s="45" t="s">
        <v>517</v>
      </c>
      <c r="F204" s="45"/>
      <c r="G204" s="48">
        <f>G205</f>
        <v>4211</v>
      </c>
      <c r="H204" s="48">
        <f>H205</f>
        <v>0</v>
      </c>
      <c r="I204" s="80">
        <f t="shared" si="2"/>
        <v>0</v>
      </c>
    </row>
    <row r="205" spans="1:9" ht="12.75">
      <c r="A205" s="42"/>
      <c r="B205" s="46" t="s">
        <v>375</v>
      </c>
      <c r="C205" s="47">
        <v>10</v>
      </c>
      <c r="D205" s="47" t="s">
        <v>471</v>
      </c>
      <c r="E205" s="45" t="s">
        <v>517</v>
      </c>
      <c r="F205" s="45">
        <v>620</v>
      </c>
      <c r="G205" s="48">
        <v>4211</v>
      </c>
      <c r="H205" s="48">
        <v>0</v>
      </c>
      <c r="I205" s="80">
        <f t="shared" si="2"/>
        <v>0</v>
      </c>
    </row>
    <row r="206" spans="1:9" ht="12.75">
      <c r="A206" s="49"/>
      <c r="B206" s="46" t="s">
        <v>396</v>
      </c>
      <c r="C206" s="47">
        <v>11</v>
      </c>
      <c r="D206" s="47" t="s">
        <v>459</v>
      </c>
      <c r="E206" s="45"/>
      <c r="F206" s="45"/>
      <c r="G206" s="48">
        <f>G207</f>
        <v>37805.7</v>
      </c>
      <c r="H206" s="48">
        <f>H207</f>
        <v>31019.4</v>
      </c>
      <c r="I206" s="80">
        <f aca="true" t="shared" si="4" ref="I206:I231">SUM(H206/G206*100)</f>
        <v>82.0495322133964</v>
      </c>
    </row>
    <row r="207" spans="1:9" ht="39">
      <c r="A207" s="49"/>
      <c r="B207" s="46" t="s">
        <v>545</v>
      </c>
      <c r="C207" s="47">
        <v>11</v>
      </c>
      <c r="D207" s="47" t="s">
        <v>459</v>
      </c>
      <c r="E207" s="45" t="s">
        <v>546</v>
      </c>
      <c r="F207" s="45"/>
      <c r="G207" s="48">
        <f>G208+G209</f>
        <v>37805.7</v>
      </c>
      <c r="H207" s="48">
        <f>H208+H209</f>
        <v>31019.4</v>
      </c>
      <c r="I207" s="80">
        <f t="shared" si="4"/>
        <v>82.0495322133964</v>
      </c>
    </row>
    <row r="208" spans="1:9" ht="12.75">
      <c r="A208" s="49"/>
      <c r="B208" s="46" t="s">
        <v>381</v>
      </c>
      <c r="C208" s="47">
        <v>11</v>
      </c>
      <c r="D208" s="47" t="s">
        <v>459</v>
      </c>
      <c r="E208" s="45" t="s">
        <v>546</v>
      </c>
      <c r="F208" s="45">
        <v>610</v>
      </c>
      <c r="G208" s="48">
        <v>36805.7</v>
      </c>
      <c r="H208" s="48">
        <v>30019.4</v>
      </c>
      <c r="I208" s="80">
        <f t="shared" si="4"/>
        <v>81.56182330454251</v>
      </c>
    </row>
    <row r="209" spans="1:9" ht="12.75">
      <c r="A209" s="49"/>
      <c r="B209" s="46" t="s">
        <v>375</v>
      </c>
      <c r="C209" s="47">
        <v>11</v>
      </c>
      <c r="D209" s="47" t="s">
        <v>459</v>
      </c>
      <c r="E209" s="45" t="s">
        <v>546</v>
      </c>
      <c r="F209" s="45">
        <v>620</v>
      </c>
      <c r="G209" s="48">
        <v>1000</v>
      </c>
      <c r="H209" s="48">
        <v>1000</v>
      </c>
      <c r="I209" s="80">
        <f t="shared" si="4"/>
        <v>100</v>
      </c>
    </row>
    <row r="210" spans="1:9" ht="12.75">
      <c r="A210" s="42"/>
      <c r="B210" s="46" t="s">
        <v>397</v>
      </c>
      <c r="C210" s="47">
        <v>11</v>
      </c>
      <c r="D210" s="47" t="s">
        <v>468</v>
      </c>
      <c r="E210" s="45"/>
      <c r="F210" s="45"/>
      <c r="G210" s="48">
        <f>G211</f>
        <v>5601.6</v>
      </c>
      <c r="H210" s="48">
        <f>H211</f>
        <v>3628.1</v>
      </c>
      <c r="I210" s="80">
        <f t="shared" si="4"/>
        <v>64.76899457297914</v>
      </c>
    </row>
    <row r="211" spans="1:9" ht="39">
      <c r="A211" s="42"/>
      <c r="B211" s="46" t="s">
        <v>545</v>
      </c>
      <c r="C211" s="47">
        <v>11</v>
      </c>
      <c r="D211" s="47" t="s">
        <v>468</v>
      </c>
      <c r="E211" s="45" t="s">
        <v>546</v>
      </c>
      <c r="F211" s="45"/>
      <c r="G211" s="48">
        <f>G212</f>
        <v>5601.6</v>
      </c>
      <c r="H211" s="48">
        <f>H212</f>
        <v>3628.1</v>
      </c>
      <c r="I211" s="80">
        <f t="shared" si="4"/>
        <v>64.76899457297914</v>
      </c>
    </row>
    <row r="212" spans="1:9" ht="12.75">
      <c r="A212" s="42"/>
      <c r="B212" s="46" t="s">
        <v>375</v>
      </c>
      <c r="C212" s="47">
        <v>11</v>
      </c>
      <c r="D212" s="47" t="s">
        <v>468</v>
      </c>
      <c r="E212" s="45" t="s">
        <v>546</v>
      </c>
      <c r="F212" s="45">
        <v>620</v>
      </c>
      <c r="G212" s="48">
        <v>5601.6</v>
      </c>
      <c r="H212" s="48">
        <v>3628.1</v>
      </c>
      <c r="I212" s="80">
        <f t="shared" si="4"/>
        <v>64.76899457297914</v>
      </c>
    </row>
    <row r="213" spans="1:9" ht="12.75">
      <c r="A213" s="42"/>
      <c r="B213" s="46" t="s">
        <v>402</v>
      </c>
      <c r="C213" s="47">
        <v>14</v>
      </c>
      <c r="D213" s="47" t="s">
        <v>460</v>
      </c>
      <c r="E213" s="45"/>
      <c r="F213" s="45"/>
      <c r="G213" s="48">
        <f>G214</f>
        <v>4841.6</v>
      </c>
      <c r="H213" s="48">
        <f>H214</f>
        <v>4841.6</v>
      </c>
      <c r="I213" s="80">
        <f t="shared" si="4"/>
        <v>100</v>
      </c>
    </row>
    <row r="214" spans="1:9" ht="39">
      <c r="A214" s="42"/>
      <c r="B214" s="46" t="s">
        <v>532</v>
      </c>
      <c r="C214" s="47">
        <v>14</v>
      </c>
      <c r="D214" s="47" t="s">
        <v>460</v>
      </c>
      <c r="E214" s="45" t="s">
        <v>533</v>
      </c>
      <c r="F214" s="45"/>
      <c r="G214" s="48">
        <f>G215</f>
        <v>4841.6</v>
      </c>
      <c r="H214" s="48">
        <f>H215</f>
        <v>4841.6</v>
      </c>
      <c r="I214" s="80">
        <f t="shared" si="4"/>
        <v>100</v>
      </c>
    </row>
    <row r="215" spans="1:9" ht="12.75">
      <c r="A215" s="42"/>
      <c r="B215" s="46" t="s">
        <v>312</v>
      </c>
      <c r="C215" s="47">
        <v>14</v>
      </c>
      <c r="D215" s="47" t="s">
        <v>460</v>
      </c>
      <c r="E215" s="45" t="s">
        <v>533</v>
      </c>
      <c r="F215" s="45">
        <v>540</v>
      </c>
      <c r="G215" s="48">
        <v>4841.6</v>
      </c>
      <c r="H215" s="48">
        <v>4841.6</v>
      </c>
      <c r="I215" s="80">
        <f t="shared" si="4"/>
        <v>100</v>
      </c>
    </row>
    <row r="216" spans="1:9" ht="12.75">
      <c r="A216" s="25">
        <v>921</v>
      </c>
      <c r="B216" s="26" t="s">
        <v>0</v>
      </c>
      <c r="C216" s="27"/>
      <c r="D216" s="27"/>
      <c r="E216" s="25"/>
      <c r="F216" s="25"/>
      <c r="G216" s="40">
        <f>G217+G222+G225+G228</f>
        <v>41847</v>
      </c>
      <c r="H216" s="40">
        <f>H217+H222+H225+H228</f>
        <v>33088.4</v>
      </c>
      <c r="I216" s="24">
        <f t="shared" si="4"/>
        <v>79.06994527684184</v>
      </c>
    </row>
    <row r="217" spans="1:9" ht="39">
      <c r="A217" s="25"/>
      <c r="B217" s="30" t="s">
        <v>358</v>
      </c>
      <c r="C217" s="31" t="s">
        <v>459</v>
      </c>
      <c r="D217" s="31" t="s">
        <v>464</v>
      </c>
      <c r="E217" s="32"/>
      <c r="F217" s="32"/>
      <c r="G217" s="37">
        <f>G218</f>
        <v>9871</v>
      </c>
      <c r="H217" s="37">
        <f>H218</f>
        <v>6710.5</v>
      </c>
      <c r="I217" s="80">
        <f t="shared" si="4"/>
        <v>67.98196737919156</v>
      </c>
    </row>
    <row r="218" spans="1:9" ht="52.5">
      <c r="A218" s="25"/>
      <c r="B218" s="30" t="s">
        <v>547</v>
      </c>
      <c r="C218" s="31" t="s">
        <v>459</v>
      </c>
      <c r="D218" s="31" t="s">
        <v>464</v>
      </c>
      <c r="E218" s="32" t="s">
        <v>548</v>
      </c>
      <c r="F218" s="32"/>
      <c r="G218" s="37">
        <f>G219+G220+G221</f>
        <v>9871</v>
      </c>
      <c r="H218" s="37">
        <f>H219+H220+H221</f>
        <v>6710.5</v>
      </c>
      <c r="I218" s="80">
        <f t="shared" si="4"/>
        <v>67.98196737919156</v>
      </c>
    </row>
    <row r="219" spans="1:9" ht="26.25">
      <c r="A219" s="25"/>
      <c r="B219" s="30" t="s">
        <v>351</v>
      </c>
      <c r="C219" s="31" t="s">
        <v>459</v>
      </c>
      <c r="D219" s="31" t="s">
        <v>464</v>
      </c>
      <c r="E219" s="32" t="s">
        <v>548</v>
      </c>
      <c r="F219" s="32">
        <v>120</v>
      </c>
      <c r="G219" s="37">
        <v>8917.7</v>
      </c>
      <c r="H219" s="37">
        <v>6292.8</v>
      </c>
      <c r="I219" s="80">
        <f t="shared" si="4"/>
        <v>70.56528028527535</v>
      </c>
    </row>
    <row r="220" spans="1:9" ht="26.25">
      <c r="A220" s="25"/>
      <c r="B220" s="30" t="s">
        <v>354</v>
      </c>
      <c r="C220" s="31" t="s">
        <v>459</v>
      </c>
      <c r="D220" s="31" t="s">
        <v>464</v>
      </c>
      <c r="E220" s="32" t="s">
        <v>548</v>
      </c>
      <c r="F220" s="32">
        <v>240</v>
      </c>
      <c r="G220" s="37">
        <v>951.3</v>
      </c>
      <c r="H220" s="37">
        <v>417.7</v>
      </c>
      <c r="I220" s="80">
        <f t="shared" si="4"/>
        <v>43.9083359613161</v>
      </c>
    </row>
    <row r="221" spans="1:9" ht="12.75">
      <c r="A221" s="25"/>
      <c r="B221" s="30" t="s">
        <v>356</v>
      </c>
      <c r="C221" s="31" t="s">
        <v>459</v>
      </c>
      <c r="D221" s="31" t="s">
        <v>464</v>
      </c>
      <c r="E221" s="32" t="s">
        <v>548</v>
      </c>
      <c r="F221" s="32">
        <v>850</v>
      </c>
      <c r="G221" s="37">
        <v>2</v>
      </c>
      <c r="H221" s="37">
        <v>0</v>
      </c>
      <c r="I221" s="80">
        <f t="shared" si="4"/>
        <v>0</v>
      </c>
    </row>
    <row r="222" spans="1:9" ht="12.75">
      <c r="A222" s="25"/>
      <c r="B222" s="30" t="s">
        <v>371</v>
      </c>
      <c r="C222" s="31" t="s">
        <v>471</v>
      </c>
      <c r="D222" s="31" t="s">
        <v>507</v>
      </c>
      <c r="E222" s="32"/>
      <c r="F222" s="25"/>
      <c r="G222" s="37">
        <f>G223</f>
        <v>480</v>
      </c>
      <c r="H222" s="37">
        <f>H223</f>
        <v>224</v>
      </c>
      <c r="I222" s="80">
        <f t="shared" si="4"/>
        <v>46.666666666666664</v>
      </c>
    </row>
    <row r="223" spans="1:9" ht="26.25">
      <c r="A223" s="25"/>
      <c r="B223" s="30" t="s">
        <v>372</v>
      </c>
      <c r="C223" s="31" t="s">
        <v>471</v>
      </c>
      <c r="D223" s="31" t="s">
        <v>507</v>
      </c>
      <c r="E223" s="32" t="s">
        <v>509</v>
      </c>
      <c r="F223" s="32"/>
      <c r="G223" s="37">
        <f>G224</f>
        <v>480</v>
      </c>
      <c r="H223" s="37">
        <f>H224</f>
        <v>224</v>
      </c>
      <c r="I223" s="80">
        <f t="shared" si="4"/>
        <v>46.666666666666664</v>
      </c>
    </row>
    <row r="224" spans="1:9" ht="26.25">
      <c r="A224" s="25"/>
      <c r="B224" s="30" t="s">
        <v>354</v>
      </c>
      <c r="C224" s="31" t="s">
        <v>471</v>
      </c>
      <c r="D224" s="31" t="s">
        <v>507</v>
      </c>
      <c r="E224" s="32" t="s">
        <v>509</v>
      </c>
      <c r="F224" s="32">
        <v>240</v>
      </c>
      <c r="G224" s="33">
        <v>480</v>
      </c>
      <c r="H224" s="33">
        <v>224</v>
      </c>
      <c r="I224" s="80">
        <f t="shared" si="4"/>
        <v>46.666666666666664</v>
      </c>
    </row>
    <row r="225" spans="1:9" ht="26.25">
      <c r="A225" s="25"/>
      <c r="B225" s="30" t="s">
        <v>398</v>
      </c>
      <c r="C225" s="31" t="s">
        <v>480</v>
      </c>
      <c r="D225" s="31" t="s">
        <v>459</v>
      </c>
      <c r="E225" s="32"/>
      <c r="F225" s="32"/>
      <c r="G225" s="33">
        <f>G226</f>
        <v>280</v>
      </c>
      <c r="H225" s="33">
        <f>H226</f>
        <v>165.3</v>
      </c>
      <c r="I225" s="80">
        <f t="shared" si="4"/>
        <v>59.03571428571429</v>
      </c>
    </row>
    <row r="226" spans="1:9" ht="52.5">
      <c r="A226" s="25"/>
      <c r="B226" s="30" t="s">
        <v>547</v>
      </c>
      <c r="C226" s="31" t="s">
        <v>480</v>
      </c>
      <c r="D226" s="31" t="s">
        <v>459</v>
      </c>
      <c r="E226" s="32" t="s">
        <v>548</v>
      </c>
      <c r="F226" s="32"/>
      <c r="G226" s="33">
        <f>G227</f>
        <v>280</v>
      </c>
      <c r="H226" s="33">
        <f>H227</f>
        <v>165.3</v>
      </c>
      <c r="I226" s="80">
        <f t="shared" si="4"/>
        <v>59.03571428571429</v>
      </c>
    </row>
    <row r="227" spans="1:9" ht="12.75">
      <c r="A227" s="25"/>
      <c r="B227" s="30" t="s">
        <v>399</v>
      </c>
      <c r="C227" s="31" t="s">
        <v>480</v>
      </c>
      <c r="D227" s="31" t="s">
        <v>459</v>
      </c>
      <c r="E227" s="32" t="s">
        <v>548</v>
      </c>
      <c r="F227" s="32">
        <v>730</v>
      </c>
      <c r="G227" s="33">
        <v>280</v>
      </c>
      <c r="H227" s="33">
        <v>165.3</v>
      </c>
      <c r="I227" s="80">
        <f t="shared" si="4"/>
        <v>59.03571428571429</v>
      </c>
    </row>
    <row r="228" spans="1:9" ht="26.25">
      <c r="A228" s="25"/>
      <c r="B228" s="30" t="s">
        <v>400</v>
      </c>
      <c r="C228" s="31" t="s">
        <v>498</v>
      </c>
      <c r="D228" s="31" t="s">
        <v>459</v>
      </c>
      <c r="E228" s="32"/>
      <c r="F228" s="32"/>
      <c r="G228" s="33">
        <f>G229</f>
        <v>31216</v>
      </c>
      <c r="H228" s="33">
        <f>H229</f>
        <v>25988.6</v>
      </c>
      <c r="I228" s="80">
        <f t="shared" si="4"/>
        <v>83.25410046130189</v>
      </c>
    </row>
    <row r="229" spans="1:9" ht="52.5">
      <c r="A229" s="32"/>
      <c r="B229" s="30" t="s">
        <v>547</v>
      </c>
      <c r="C229" s="31" t="s">
        <v>498</v>
      </c>
      <c r="D229" s="31" t="s">
        <v>459</v>
      </c>
      <c r="E229" s="32" t="s">
        <v>548</v>
      </c>
      <c r="F229" s="32"/>
      <c r="G229" s="33">
        <f>G230</f>
        <v>31216</v>
      </c>
      <c r="H229" s="33">
        <f>H230</f>
        <v>25988.6</v>
      </c>
      <c r="I229" s="80">
        <f t="shared" si="4"/>
        <v>83.25410046130189</v>
      </c>
    </row>
    <row r="230" spans="1:9" ht="12.75">
      <c r="A230" s="32"/>
      <c r="B230" s="30" t="s">
        <v>401</v>
      </c>
      <c r="C230" s="31" t="s">
        <v>498</v>
      </c>
      <c r="D230" s="31" t="s">
        <v>459</v>
      </c>
      <c r="E230" s="32" t="s">
        <v>548</v>
      </c>
      <c r="F230" s="32">
        <v>510</v>
      </c>
      <c r="G230" s="33">
        <v>31216</v>
      </c>
      <c r="H230" s="33">
        <v>25988.6</v>
      </c>
      <c r="I230" s="80">
        <f t="shared" si="4"/>
        <v>83.25410046130189</v>
      </c>
    </row>
    <row r="231" spans="1:9" ht="12.75">
      <c r="A231" s="25"/>
      <c r="B231" s="26" t="s">
        <v>549</v>
      </c>
      <c r="C231" s="25"/>
      <c r="D231" s="25"/>
      <c r="E231" s="25"/>
      <c r="F231" s="25"/>
      <c r="G231" s="50">
        <f>G216+G139+G17+G7</f>
        <v>594628.7</v>
      </c>
      <c r="H231" s="50">
        <f>H216+H139+H17+H7</f>
        <v>361863</v>
      </c>
      <c r="I231" s="24">
        <f t="shared" si="4"/>
        <v>60.85528666880694</v>
      </c>
    </row>
  </sheetData>
  <sheetProtection/>
  <mergeCells count="10">
    <mergeCell ref="I4:I5"/>
    <mergeCell ref="D1:F1"/>
    <mergeCell ref="A2:I2"/>
    <mergeCell ref="A4:A5"/>
    <mergeCell ref="B4:B5"/>
    <mergeCell ref="C4:D5"/>
    <mergeCell ref="E4:E5"/>
    <mergeCell ref="F4:F5"/>
    <mergeCell ref="G4:G5"/>
    <mergeCell ref="H4:H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1.421875" style="1" customWidth="1"/>
    <col min="2" max="2" width="6.00390625" style="1" customWidth="1"/>
    <col min="3" max="3" width="23.421875" style="1" customWidth="1"/>
    <col min="4" max="4" width="15.57421875" style="1" customWidth="1"/>
    <col min="5" max="5" width="15.7109375" style="1" customWidth="1"/>
  </cols>
  <sheetData>
    <row r="1" spans="1:5" ht="15" customHeight="1">
      <c r="A1" s="85" t="s">
        <v>550</v>
      </c>
      <c r="B1" s="86"/>
      <c r="C1" s="86"/>
      <c r="D1" s="86"/>
      <c r="E1" s="86"/>
    </row>
    <row r="2" spans="1:5" ht="12.75">
      <c r="A2" s="2"/>
      <c r="B2" s="51"/>
      <c r="C2" s="51"/>
      <c r="D2" s="51"/>
      <c r="E2" s="63" t="s">
        <v>449</v>
      </c>
    </row>
    <row r="3" spans="1:5" ht="67.5" customHeight="1">
      <c r="A3" s="3" t="s">
        <v>1</v>
      </c>
      <c r="B3" s="3" t="s">
        <v>2</v>
      </c>
      <c r="C3" s="3" t="s">
        <v>404</v>
      </c>
      <c r="D3" s="3" t="s">
        <v>4</v>
      </c>
      <c r="E3" s="3" t="s">
        <v>5</v>
      </c>
    </row>
    <row r="4" spans="1:5" ht="13.5" thickBot="1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</row>
    <row r="5" spans="1:5" s="62" customFormat="1" ht="12.75">
      <c r="A5" s="59" t="s">
        <v>405</v>
      </c>
      <c r="B5" s="60" t="s">
        <v>406</v>
      </c>
      <c r="C5" s="61" t="s">
        <v>13</v>
      </c>
      <c r="D5" s="66">
        <v>31211897.15</v>
      </c>
      <c r="E5" s="67">
        <v>-27244918.18</v>
      </c>
    </row>
    <row r="6" spans="1:5" ht="12.75">
      <c r="A6" s="55" t="s">
        <v>14</v>
      </c>
      <c r="B6" s="56"/>
      <c r="C6" s="57"/>
      <c r="D6" s="68"/>
      <c r="E6" s="69"/>
    </row>
    <row r="7" spans="1:5" ht="12.75">
      <c r="A7" s="52" t="s">
        <v>407</v>
      </c>
      <c r="B7" s="53" t="s">
        <v>408</v>
      </c>
      <c r="C7" s="54" t="s">
        <v>13</v>
      </c>
      <c r="D7" s="70">
        <v>20649420</v>
      </c>
      <c r="E7" s="71">
        <v>20649420</v>
      </c>
    </row>
    <row r="8" spans="1:5" ht="12.75">
      <c r="A8" s="8" t="s">
        <v>409</v>
      </c>
      <c r="B8" s="9"/>
      <c r="C8" s="10"/>
      <c r="D8" s="65"/>
      <c r="E8" s="72"/>
    </row>
    <row r="9" spans="1:5" ht="12.75">
      <c r="A9" s="52" t="s">
        <v>410</v>
      </c>
      <c r="B9" s="53" t="s">
        <v>408</v>
      </c>
      <c r="C9" s="54" t="s">
        <v>411</v>
      </c>
      <c r="D9" s="70">
        <v>20649420</v>
      </c>
      <c r="E9" s="71">
        <v>20649420</v>
      </c>
    </row>
    <row r="10" spans="1:5" ht="26.25">
      <c r="A10" s="52" t="s">
        <v>412</v>
      </c>
      <c r="B10" s="53" t="s">
        <v>408</v>
      </c>
      <c r="C10" s="54" t="s">
        <v>413</v>
      </c>
      <c r="D10" s="70">
        <v>20649420</v>
      </c>
      <c r="E10" s="71">
        <v>20649420</v>
      </c>
    </row>
    <row r="11" spans="1:5" ht="26.25">
      <c r="A11" s="52" t="s">
        <v>414</v>
      </c>
      <c r="B11" s="53" t="s">
        <v>408</v>
      </c>
      <c r="C11" s="54" t="s">
        <v>415</v>
      </c>
      <c r="D11" s="70">
        <v>20649420</v>
      </c>
      <c r="E11" s="71">
        <v>20649420</v>
      </c>
    </row>
    <row r="12" spans="1:5" ht="26.25">
      <c r="A12" s="52" t="s">
        <v>416</v>
      </c>
      <c r="B12" s="53" t="s">
        <v>408</v>
      </c>
      <c r="C12" s="54" t="s">
        <v>417</v>
      </c>
      <c r="D12" s="70">
        <v>20649420</v>
      </c>
      <c r="E12" s="71">
        <v>20649420</v>
      </c>
    </row>
    <row r="13" spans="1:5" ht="12.75">
      <c r="A13" s="52" t="s">
        <v>418</v>
      </c>
      <c r="B13" s="53" t="s">
        <v>419</v>
      </c>
      <c r="C13" s="54" t="s">
        <v>13</v>
      </c>
      <c r="D13" s="70" t="s">
        <v>420</v>
      </c>
      <c r="E13" s="71" t="s">
        <v>420</v>
      </c>
    </row>
    <row r="14" spans="1:5" ht="12.75">
      <c r="A14" s="8" t="s">
        <v>409</v>
      </c>
      <c r="B14" s="9"/>
      <c r="C14" s="10"/>
      <c r="D14" s="65"/>
      <c r="E14" s="72"/>
    </row>
    <row r="15" spans="1:5" ht="12.75">
      <c r="A15" s="52"/>
      <c r="B15" s="53" t="s">
        <v>419</v>
      </c>
      <c r="C15" s="54" t="s">
        <v>421</v>
      </c>
      <c r="D15" s="70" t="s">
        <v>420</v>
      </c>
      <c r="E15" s="71" t="s">
        <v>420</v>
      </c>
    </row>
    <row r="16" spans="1:5" ht="18.75" customHeight="1">
      <c r="A16" s="52" t="s">
        <v>422</v>
      </c>
      <c r="B16" s="53" t="s">
        <v>423</v>
      </c>
      <c r="C16" s="54" t="s">
        <v>424</v>
      </c>
      <c r="D16" s="70">
        <v>10562477.15</v>
      </c>
      <c r="E16" s="71">
        <v>-47894338.18</v>
      </c>
    </row>
    <row r="17" spans="1:5" ht="18.75" customHeight="1">
      <c r="A17" s="52" t="s">
        <v>425</v>
      </c>
      <c r="B17" s="53" t="s">
        <v>423</v>
      </c>
      <c r="C17" s="54" t="s">
        <v>426</v>
      </c>
      <c r="D17" s="70">
        <v>10562477.15</v>
      </c>
      <c r="E17" s="71">
        <v>-47894338.18</v>
      </c>
    </row>
    <row r="18" spans="1:5" ht="18.75" customHeight="1">
      <c r="A18" s="52" t="s">
        <v>427</v>
      </c>
      <c r="B18" s="53" t="s">
        <v>428</v>
      </c>
      <c r="C18" s="54" t="s">
        <v>429</v>
      </c>
      <c r="D18" s="70">
        <v>-585313939.02</v>
      </c>
      <c r="E18" s="71">
        <v>-413070409.88</v>
      </c>
    </row>
    <row r="19" spans="1:5" ht="18.75" customHeight="1">
      <c r="A19" s="52" t="s">
        <v>430</v>
      </c>
      <c r="B19" s="53" t="s">
        <v>428</v>
      </c>
      <c r="C19" s="54" t="s">
        <v>431</v>
      </c>
      <c r="D19" s="70">
        <v>-585313939.02</v>
      </c>
      <c r="E19" s="71">
        <v>-413070409.88</v>
      </c>
    </row>
    <row r="20" spans="1:5" ht="18.75" customHeight="1">
      <c r="A20" s="52" t="s">
        <v>432</v>
      </c>
      <c r="B20" s="53" t="s">
        <v>428</v>
      </c>
      <c r="C20" s="54" t="s">
        <v>433</v>
      </c>
      <c r="D20" s="70">
        <v>-585313939.02</v>
      </c>
      <c r="E20" s="71">
        <v>-413070409.88</v>
      </c>
    </row>
    <row r="21" spans="1:5" ht="18.75" customHeight="1">
      <c r="A21" s="52" t="s">
        <v>434</v>
      </c>
      <c r="B21" s="53" t="s">
        <v>428</v>
      </c>
      <c r="C21" s="54" t="s">
        <v>435</v>
      </c>
      <c r="D21" s="70">
        <v>-585313939.02</v>
      </c>
      <c r="E21" s="71">
        <v>-413070409.88</v>
      </c>
    </row>
    <row r="22" spans="1:5" ht="18.75" customHeight="1">
      <c r="A22" s="52" t="s">
        <v>436</v>
      </c>
      <c r="B22" s="53" t="s">
        <v>437</v>
      </c>
      <c r="C22" s="54" t="s">
        <v>438</v>
      </c>
      <c r="D22" s="70">
        <v>595876416.17</v>
      </c>
      <c r="E22" s="71">
        <v>365176071.7</v>
      </c>
    </row>
    <row r="23" spans="1:5" ht="18.75" customHeight="1">
      <c r="A23" s="52" t="s">
        <v>439</v>
      </c>
      <c r="B23" s="53" t="s">
        <v>437</v>
      </c>
      <c r="C23" s="54" t="s">
        <v>440</v>
      </c>
      <c r="D23" s="70">
        <v>595876416.17</v>
      </c>
      <c r="E23" s="71">
        <v>365176071.7</v>
      </c>
    </row>
    <row r="24" spans="1:5" ht="18.75" customHeight="1">
      <c r="A24" s="52" t="s">
        <v>441</v>
      </c>
      <c r="B24" s="53" t="s">
        <v>437</v>
      </c>
      <c r="C24" s="54" t="s">
        <v>442</v>
      </c>
      <c r="D24" s="70">
        <v>595876416.17</v>
      </c>
      <c r="E24" s="71">
        <v>365176071.7</v>
      </c>
    </row>
    <row r="25" spans="1:5" ht="18.75" customHeight="1">
      <c r="A25" s="52" t="s">
        <v>443</v>
      </c>
      <c r="B25" s="53" t="s">
        <v>437</v>
      </c>
      <c r="C25" s="54" t="s">
        <v>444</v>
      </c>
      <c r="D25" s="70">
        <v>595876416.17</v>
      </c>
      <c r="E25" s="71">
        <v>365176071.7</v>
      </c>
    </row>
    <row r="26" spans="1:5" ht="18.75" customHeight="1">
      <c r="A26" s="52"/>
      <c r="B26" s="53" t="s">
        <v>423</v>
      </c>
      <c r="C26" s="54" t="s">
        <v>445</v>
      </c>
      <c r="D26" s="70" t="s">
        <v>420</v>
      </c>
      <c r="E26" s="71" t="s">
        <v>420</v>
      </c>
    </row>
    <row r="27" spans="1:5" ht="18.75" customHeight="1">
      <c r="A27" s="52"/>
      <c r="B27" s="53" t="s">
        <v>428</v>
      </c>
      <c r="C27" s="54" t="s">
        <v>446</v>
      </c>
      <c r="D27" s="70" t="s">
        <v>420</v>
      </c>
      <c r="E27" s="71" t="s">
        <v>420</v>
      </c>
    </row>
    <row r="28" spans="1:5" ht="12.75">
      <c r="A28" s="52"/>
      <c r="B28" s="53" t="s">
        <v>428</v>
      </c>
      <c r="C28" s="54" t="s">
        <v>421</v>
      </c>
      <c r="D28" s="70" t="s">
        <v>420</v>
      </c>
      <c r="E28" s="71" t="s">
        <v>420</v>
      </c>
    </row>
    <row r="29" spans="1:5" ht="15" customHeight="1">
      <c r="A29" s="52"/>
      <c r="B29" s="53" t="s">
        <v>437</v>
      </c>
      <c r="C29" s="54" t="s">
        <v>447</v>
      </c>
      <c r="D29" s="70" t="s">
        <v>420</v>
      </c>
      <c r="E29" s="71" t="s">
        <v>420</v>
      </c>
    </row>
    <row r="30" spans="1:5" ht="13.5" thickBot="1">
      <c r="A30" s="52"/>
      <c r="B30" s="53" t="s">
        <v>437</v>
      </c>
      <c r="C30" s="54" t="s">
        <v>421</v>
      </c>
      <c r="D30" s="73" t="s">
        <v>420</v>
      </c>
      <c r="E30" s="74" t="s">
        <v>420</v>
      </c>
    </row>
    <row r="31" spans="1:5" ht="12.75">
      <c r="A31" s="12"/>
      <c r="B31" s="13"/>
      <c r="C31" s="13"/>
      <c r="D31" s="14"/>
      <c r="E31" s="14"/>
    </row>
    <row r="32" spans="1:5" ht="12.75">
      <c r="A32" s="58"/>
      <c r="B32" s="12"/>
      <c r="C32" s="12"/>
      <c r="D32" s="12"/>
      <c r="E32" s="12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ЕршоваЮ</dc:creator>
  <cp:keywords/>
  <dc:description/>
  <cp:lastModifiedBy>ЕршоваЮ</cp:lastModifiedBy>
  <cp:lastPrinted>2019-10-08T09:23:19Z</cp:lastPrinted>
  <dcterms:created xsi:type="dcterms:W3CDTF">2019-10-08T06:58:32Z</dcterms:created>
  <dcterms:modified xsi:type="dcterms:W3CDTF">2019-10-08T09:32:58Z</dcterms:modified>
  <cp:category/>
  <cp:version/>
  <cp:contentType/>
  <cp:contentStatus/>
</cp:coreProperties>
</file>